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29 - RoseBingham/"/>
    </mc:Choice>
  </mc:AlternateContent>
  <xr:revisionPtr revIDLastSave="0" documentId="13_ncr:1_{14C1F2E6-970D-274C-9A2B-B0B730A12217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11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2" i="2"/>
</calcChain>
</file>

<file path=xl/sharedStrings.xml><?xml version="1.0" encoding="utf-8"?>
<sst xmlns="http://schemas.openxmlformats.org/spreadsheetml/2006/main" count="91" uniqueCount="60">
  <si>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</si>
  <si>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</si>
  <si>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</si>
  <si>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</si>
  <si>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</si>
  <si>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</si>
  <si>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</si>
  <si>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</si>
  <si>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</si>
  <si>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</si>
  <si>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</si>
  <si>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</si>
  <si>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</si>
  <si>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</si>
  <si>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</si>
  <si>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</si>
  <si>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</si>
  <si>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</si>
  <si>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</si>
  <si>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</si>
  <si>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</si>
  <si>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</si>
  <si>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</si>
  <si>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</si>
  <si>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</si>
  <si>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 xml:space="preserve">Source: </t>
  </si>
  <si>
    <t>Original study axis units</t>
  </si>
  <si>
    <t>Y axis standardized to one, x-axis standardized to % MAD</t>
  </si>
  <si>
    <t>Final curve was derived from linear regression.</t>
  </si>
  <si>
    <t>checked</t>
  </si>
  <si>
    <t>Y (vital rate)</t>
  </si>
  <si>
    <t>Summer</t>
  </si>
  <si>
    <t>Rosenfel</t>
  </si>
  <si>
    <t>Coho</t>
  </si>
  <si>
    <t>Rosenfeld, J.S., Beecher, H., and Ptolemy, R. 2016. Developing bioenergetic-based habitat suitability curves to improve the biological accuracy of instream flow models. North American Journal of Fisheries Management 36:1205-1219</t>
  </si>
  <si>
    <t>Bingham</t>
  </si>
  <si>
    <t>stn</t>
  </si>
  <si>
    <t xml:space="preserve">total </t>
  </si>
  <si>
    <t>Figure 2</t>
  </si>
  <si>
    <t>Discharge cms</t>
  </si>
  <si>
    <t>smolts</t>
  </si>
  <si>
    <t>pctMAD</t>
  </si>
  <si>
    <t>Data matches the original publication</t>
  </si>
  <si>
    <t>1.7 cms for Bingham study reach</t>
  </si>
  <si>
    <t>Bingham Creek, Washington</t>
  </si>
  <si>
    <t>1980-1991</t>
  </si>
  <si>
    <t>Smolt</t>
  </si>
  <si>
    <t>Hypothesis:</t>
  </si>
  <si>
    <t>Number of outmigrating smolts is positively correlated with Bingham Creek 30-day summer low flow discharge the summer before spring outmigration</t>
  </si>
  <si>
    <t xml:space="preserve">X: </t>
  </si>
  <si>
    <t>Lowest summer 30-day minimum flow as  %MAD</t>
  </si>
  <si>
    <t xml:space="preserve">Y: </t>
  </si>
  <si>
    <t>Total outmigrating smolts</t>
  </si>
  <si>
    <t xml:space="preserve">Comment: </t>
  </si>
  <si>
    <t>Implicit pathway of flow effect:  survival</t>
  </si>
  <si>
    <t>Bingham Creek, Washington, USA</t>
  </si>
  <si>
    <t>Rosenfeld et al. 2016</t>
  </si>
  <si>
    <t>Coho Salmon</t>
  </si>
  <si>
    <t>NA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</si>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</sst>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0" fillId="8" borderId="12" xfId="0" applyFill="1" applyBorder="1"/>
    <xf numFmtId="0" fontId="0" fillId="0" borderId="13" xfId="0" applyBorder="1"/>
    <xf numFmtId="0" fontId="0" fillId="8" borderId="14" xfId="0" applyFill="1" applyBorder="1"/>
    <xf numFmtId="0" fontId="8" fillId="8" borderId="15" xfId="0" applyFont="1" applyFill="1" applyBorder="1"/>
    <xf numFmtId="0" fontId="8" fillId="8" borderId="16" xfId="0" applyFont="1" applyFill="1" applyBorder="1"/>
    <xf numFmtId="0" fontId="8" fillId="8" borderId="17" xfId="0" applyFont="1" applyFill="1" applyBorder="1"/>
    <xf numFmtId="0" fontId="0" fillId="8" borderId="18" xfId="0" applyFill="1" applyBorder="1"/>
    <xf numFmtId="0" fontId="9" fillId="7" borderId="3" xfId="0" applyFont="1" applyFill="1" applyBorder="1"/>
    <xf numFmtId="0" fontId="9" fillId="6" borderId="0" xfId="0" applyFont="1" applyFill="1"/>
    <xf numFmtId="0" fontId="8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FinalSR!$A$2:$A$13</c:f>
              <c:numCache>
                <c:formatCode>General</c:formatCode>
                <c:ptCount val="12"/>
                <c:pt idx="0">
                  <c:v>28.813959329999999</c:v>
                </c:pt>
                <c:pt idx="1">
                  <c:v>21.153937169999999</c:v>
                </c:pt>
                <c:pt idx="2">
                  <c:v>37.969602190000003</c:v>
                </c:pt>
                <c:pt idx="3">
                  <c:v>26.572611290000001</c:v>
                </c:pt>
                <c:pt idx="4">
                  <c:v>22.934239640000001</c:v>
                </c:pt>
                <c:pt idx="5">
                  <c:v>22.042699720000002</c:v>
                </c:pt>
                <c:pt idx="6">
                  <c:v>22.48985837</c:v>
                </c:pt>
                <c:pt idx="7">
                  <c:v>24.217390559999998</c:v>
                </c:pt>
                <c:pt idx="8">
                  <c:v>25.207527580000001</c:v>
                </c:pt>
                <c:pt idx="9">
                  <c:v>24.686768279999999</c:v>
                </c:pt>
                <c:pt idx="10">
                  <c:v>29.96657325</c:v>
                </c:pt>
                <c:pt idx="11">
                  <c:v>20.198517450000001</c:v>
                </c:pt>
              </c:numCache>
            </c:numRef>
          </c:xVal>
          <c:yVal>
            <c:numRef>
              <c:f>FinalSR!$B$2:$B$13</c:f>
              <c:numCache>
                <c:formatCode>General</c:formatCode>
                <c:ptCount val="12"/>
                <c:pt idx="0">
                  <c:v>60.132334927999999</c:v>
                </c:pt>
                <c:pt idx="1">
                  <c:v>47.876299471999992</c:v>
                </c:pt>
                <c:pt idx="2">
                  <c:v>74.781363504000012</c:v>
                </c:pt>
                <c:pt idx="3">
                  <c:v>56.54617806400001</c:v>
                </c:pt>
                <c:pt idx="4">
                  <c:v>50.724783424000009</c:v>
                </c:pt>
                <c:pt idx="5">
                  <c:v>49.298319552000002</c:v>
                </c:pt>
                <c:pt idx="6">
                  <c:v>50.013773392000004</c:v>
                </c:pt>
                <c:pt idx="7">
                  <c:v>52.777824896000006</c:v>
                </c:pt>
                <c:pt idx="8">
                  <c:v>54.362044128000001</c:v>
                </c:pt>
                <c:pt idx="9">
                  <c:v>53.528829248000001</c:v>
                </c:pt>
                <c:pt idx="10">
                  <c:v>61.976517200000004</c:v>
                </c:pt>
                <c:pt idx="11">
                  <c:v>46.347627920000001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BB-B943-A107-0EA9756F8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466831"/>
        <c:axId val="117818047"/>
      </c:scatterChart>
      <c:valAx>
        <c:axId val="118466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818047"/>
        <c:crosses val="autoZero"/>
        <c:crossBetween val="midCat"/>
      </c:valAx>
      <c:valAx>
        <c:axId val="11781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466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AdditionalData!$L$2:$L$13</c:f>
              <c:numCache>
                <c:formatCode>General</c:formatCode>
                <c:ptCount val="12"/>
                <c:pt idx="0">
                  <c:v>28.813959329999999</c:v>
                </c:pt>
                <c:pt idx="1">
                  <c:v>21.153937169999999</c:v>
                </c:pt>
                <c:pt idx="2">
                  <c:v>37.969602190000003</c:v>
                </c:pt>
                <c:pt idx="3">
                  <c:v>26.572611290000001</c:v>
                </c:pt>
                <c:pt idx="4">
                  <c:v>22.934239640000001</c:v>
                </c:pt>
                <c:pt idx="5">
                  <c:v>22.042699720000002</c:v>
                </c:pt>
                <c:pt idx="6">
                  <c:v>22.48985837</c:v>
                </c:pt>
                <c:pt idx="7">
                  <c:v>24.217390559999998</c:v>
                </c:pt>
                <c:pt idx="8">
                  <c:v>25.207527580000001</c:v>
                </c:pt>
                <c:pt idx="9">
                  <c:v>24.686768279999999</c:v>
                </c:pt>
                <c:pt idx="10">
                  <c:v>29.96657325</c:v>
                </c:pt>
                <c:pt idx="11">
                  <c:v>20.198517450000001</c:v>
                </c:pt>
              </c:numCache>
            </c:numRef>
          </c:xVal>
          <c:yVal>
            <c:numRef>
              <c:f>AdditionalData!$M$2:$M$13</c:f>
              <c:numCache>
                <c:formatCode>General</c:formatCode>
                <c:ptCount val="12"/>
                <c:pt idx="0">
                  <c:v>0.70536887299999995</c:v>
                </c:pt>
                <c:pt idx="1">
                  <c:v>0.73937248089999996</c:v>
                </c:pt>
                <c:pt idx="2">
                  <c:v>1</c:v>
                </c:pt>
                <c:pt idx="3">
                  <c:v>0.66519696309999998</c:v>
                </c:pt>
                <c:pt idx="4">
                  <c:v>0.56394326100000003</c:v>
                </c:pt>
                <c:pt idx="5">
                  <c:v>0.49660409290000002</c:v>
                </c:pt>
                <c:pt idx="6">
                  <c:v>0.33898946689999998</c:v>
                </c:pt>
                <c:pt idx="7">
                  <c:v>0.53005099410000001</c:v>
                </c:pt>
                <c:pt idx="8">
                  <c:v>0.52969470190000001</c:v>
                </c:pt>
                <c:pt idx="9">
                  <c:v>0.56147148599999996</c:v>
                </c:pt>
                <c:pt idx="10">
                  <c:v>0</c:v>
                </c:pt>
                <c:pt idx="11">
                  <c:v>0.46235553499999998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AdditionalData!$J$2:$J$13</c:f>
              <c:numCache>
                <c:formatCode>General</c:formatCode>
                <c:ptCount val="12"/>
                <c:pt idx="0">
                  <c:v>0.489837309</c:v>
                </c:pt>
                <c:pt idx="1">
                  <c:v>0.359616932</c:v>
                </c:pt>
                <c:pt idx="2">
                  <c:v>0.64548323699999999</c:v>
                </c:pt>
                <c:pt idx="3">
                  <c:v>0.45173439199999998</c:v>
                </c:pt>
                <c:pt idx="4">
                  <c:v>0.38988207400000002</c:v>
                </c:pt>
                <c:pt idx="5">
                  <c:v>0.37472589499999998</c:v>
                </c:pt>
                <c:pt idx="6">
                  <c:v>0.38232759199999999</c:v>
                </c:pt>
                <c:pt idx="7">
                  <c:v>0.41169563999999997</c:v>
                </c:pt>
                <c:pt idx="8">
                  <c:v>0.42852796900000001</c:v>
                </c:pt>
                <c:pt idx="9">
                  <c:v>0.41967506100000002</c:v>
                </c:pt>
                <c:pt idx="10">
                  <c:v>0.50943174499999999</c:v>
                </c:pt>
                <c:pt idx="11">
                  <c:v>0.34337479700000001</c:v>
                </c:pt>
              </c:numCache>
            </c:numRef>
          </c:xVal>
          <c:yVal>
            <c:numRef>
              <c:f>AdditionalData!$K$2:$K$13</c:f>
              <c:numCache>
                <c:formatCode>General</c:formatCode>
                <c:ptCount val="12"/>
                <c:pt idx="0">
                  <c:v>31675.999980000001</c:v>
                </c:pt>
                <c:pt idx="1">
                  <c:v>33203</c:v>
                </c:pt>
                <c:pt idx="2">
                  <c:v>44907</c:v>
                </c:pt>
                <c:pt idx="3">
                  <c:v>29872.000019999999</c:v>
                </c:pt>
                <c:pt idx="4">
                  <c:v>25325.000019999999</c:v>
                </c:pt>
                <c:pt idx="5">
                  <c:v>22301</c:v>
                </c:pt>
                <c:pt idx="6">
                  <c:v>15222.99999</c:v>
                </c:pt>
                <c:pt idx="7">
                  <c:v>23802.99999</c:v>
                </c:pt>
                <c:pt idx="8">
                  <c:v>23786.999980000001</c:v>
                </c:pt>
                <c:pt idx="9">
                  <c:v>25214.000019999999</c:v>
                </c:pt>
                <c:pt idx="10">
                  <c:v>0</c:v>
                </c:pt>
                <c:pt idx="11">
                  <c:v>20763.00001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MoreData!$J$2</c:f>
              <c:strCache>
                <c:ptCount val="1"/>
                <c:pt idx="0">
                  <c:v>smolts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MoreData!$E$3:$E$14</c:f>
              <c:numCache>
                <c:formatCode>General</c:formatCode>
                <c:ptCount val="12"/>
                <c:pt idx="0">
                  <c:v>0.48983730860000002</c:v>
                </c:pt>
                <c:pt idx="1">
                  <c:v>0.35961693189999999</c:v>
                </c:pt>
                <c:pt idx="2">
                  <c:v>0.64548323730000001</c:v>
                </c:pt>
                <c:pt idx="3">
                  <c:v>0.45173439199999998</c:v>
                </c:pt>
                <c:pt idx="4">
                  <c:v>0.38988207390000001</c:v>
                </c:pt>
                <c:pt idx="5">
                  <c:v>0.37472589519999999</c:v>
                </c:pt>
                <c:pt idx="6">
                  <c:v>0.38232759230000002</c:v>
                </c:pt>
                <c:pt idx="7">
                  <c:v>0.41169563949999999</c:v>
                </c:pt>
                <c:pt idx="8">
                  <c:v>0.42852796879999999</c:v>
                </c:pt>
                <c:pt idx="9">
                  <c:v>0.41967506069999999</c:v>
                </c:pt>
                <c:pt idx="10">
                  <c:v>0.50943174520000001</c:v>
                </c:pt>
                <c:pt idx="11">
                  <c:v>0.34337479659999998</c:v>
                </c:pt>
              </c:numCache>
            </c:numRef>
          </c:xVal>
          <c:yVal>
            <c:numRef>
              <c:f>MoreData!$G$3:$G$14</c:f>
              <c:numCache>
                <c:formatCode>General</c:formatCode>
                <c:ptCount val="12"/>
                <c:pt idx="0">
                  <c:v>31675.999979810997</c:v>
                </c:pt>
                <c:pt idx="1">
                  <c:v>33203.000004267</c:v>
                </c:pt>
                <c:pt idx="2">
                  <c:v>44907</c:v>
                </c:pt>
                <c:pt idx="3">
                  <c:v>29872.000017440998</c:v>
                </c:pt>
                <c:pt idx="4">
                  <c:v>25325.000021727003</c:v>
                </c:pt>
                <c:pt idx="5">
                  <c:v>22301.000004351001</c:v>
                </c:pt>
                <c:pt idx="6">
                  <c:v>15222.999994569</c:v>
                </c:pt>
                <c:pt idx="7">
                  <c:v>23802.999987558</c:v>
                </c:pt>
                <c:pt idx="8">
                  <c:v>23786.999982714002</c:v>
                </c:pt>
                <c:pt idx="9">
                  <c:v>25214.000021802</c:v>
                </c:pt>
                <c:pt idx="11">
                  <c:v>20763.000010244999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6E-EC44-A7D7-2933F172A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356992"/>
        <c:axId val="374356664"/>
      </c:scatterChart>
      <c:valAx>
        <c:axId val="37435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4356664"/>
        <c:crosses val="autoZero"/>
        <c:crossBetween val="midCat"/>
      </c:valAx>
      <c:valAx>
        <c:axId val="37435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4356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120650</xdr:colOff>
      <xdr:row>1</xdr:row>
      <xdr:rowOff>101600</xdr:rowOff>
    </xdr:from>
    <xdr:to>
      <xdr:col>12</xdr:col>
      <xdr:colOff>69850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2D83D4-2DAA-38B3-81E9-F4D6B1DE72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15</xdr:row>
      <xdr:rowOff>133350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228600</xdr:colOff>
      <xdr:row>0</xdr:row>
      <xdr:rowOff>152400</xdr:rowOff>
    </xdr:from>
    <xdr:to>
      <xdr:col>24</xdr:col>
      <xdr:colOff>608380</xdr:colOff>
      <xdr:row>19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1AA90D-AAE4-B957-6567-D0DEE4A7F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11400" y="152400"/>
          <a:ext cx="6983780" cy="335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238126</xdr:colOff>
      <xdr:row>1</xdr:row>
      <xdr:rowOff>28575</xdr:rowOff>
    </xdr:from>
    <xdr:to>
      <xdr:col>14</xdr:col>
      <xdr:colOff>314326</xdr:colOff>
      <xdr:row>14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4A7D97-916C-6246-8D66-CF4720910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542925</xdr:colOff>
      <xdr:row>2</xdr:row>
      <xdr:rowOff>57150</xdr:rowOff>
    </xdr:from>
    <xdr:to>
      <xdr:col>20</xdr:col>
      <xdr:colOff>2692</xdr:colOff>
      <xdr:row>23</xdr:row>
      <xdr:rowOff>170974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968509-403E-FF48-8E6E-3EF6785C2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973425" y="857250"/>
          <a:ext cx="4311167" cy="41143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>
        <row r="1">
          <cell r="N1" t="str">
            <v>reach 1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5">
          <cell r="R15" t="str">
            <v>Geometric mean fish density (no/m2)</v>
          </cell>
        </row>
      </sheetData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  <row r="3">
          <cell r="E3">
            <v>0.48983730860000002</v>
          </cell>
          <cell r="J3">
            <v>31675.999979810997</v>
          </cell>
        </row>
        <row r="4">
          <cell r="E4">
            <v>0.35961693189999999</v>
          </cell>
          <cell r="J4">
            <v>33203.000004267</v>
          </cell>
        </row>
        <row r="5">
          <cell r="E5">
            <v>0.64548323730000001</v>
          </cell>
          <cell r="J5">
            <v>44907</v>
          </cell>
        </row>
        <row r="6">
          <cell r="E6">
            <v>0.45173439199999998</v>
          </cell>
          <cell r="J6">
            <v>29872.000017440998</v>
          </cell>
        </row>
        <row r="7">
          <cell r="E7">
            <v>0.38988207390000001</v>
          </cell>
          <cell r="J7">
            <v>25325.000021727003</v>
          </cell>
        </row>
        <row r="8">
          <cell r="E8">
            <v>0.37472589519999999</v>
          </cell>
          <cell r="J8">
            <v>22301.000004351001</v>
          </cell>
        </row>
        <row r="9">
          <cell r="E9">
            <v>0.38232759230000002</v>
          </cell>
          <cell r="J9">
            <v>15222.999994569</v>
          </cell>
        </row>
        <row r="10">
          <cell r="E10">
            <v>0.41169563949999999</v>
          </cell>
          <cell r="J10">
            <v>23802.999987558</v>
          </cell>
        </row>
        <row r="11">
          <cell r="E11">
            <v>0.42852796879999999</v>
          </cell>
          <cell r="J11">
            <v>23786.999982714002</v>
          </cell>
        </row>
        <row r="12">
          <cell r="E12">
            <v>0.41967506069999999</v>
          </cell>
          <cell r="J12">
            <v>25214.000021802</v>
          </cell>
        </row>
        <row r="13">
          <cell r="E13">
            <v>0.50943174520000001</v>
          </cell>
        </row>
        <row r="14">
          <cell r="E14">
            <v>0.34337479659999998</v>
          </cell>
          <cell r="J14">
            <v>20763.000010244999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E35" sqref="E35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28.813959329999999</v>
      </c>
      <c r="B2" s="14">
        <v>60.132334927999999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21.153937169999999</v>
      </c>
      <c r="B3" s="14">
        <v>47.876299471999992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37.969602190000003</v>
      </c>
      <c r="B4" s="14">
        <v>74.781363504000012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26.572611290000001</v>
      </c>
      <c r="B5" s="14">
        <v>56.54617806400001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22.934239640000001</v>
      </c>
      <c r="B6" s="14">
        <v>50.724783424000009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22.042699720000002</v>
      </c>
      <c r="B7" s="14">
        <v>49.298319552000002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22.48985837</v>
      </c>
      <c r="B8" s="14">
        <v>50.013773392000004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24.217390559999998</v>
      </c>
      <c r="B9" s="14">
        <v>52.777824896000006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25.207527580000001</v>
      </c>
      <c r="B10" s="14">
        <v>54.362044128000001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24.686768279999999</v>
      </c>
      <c r="B11" s="14">
        <v>53.528829248000001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29.96657325</v>
      </c>
      <c r="B12" s="14">
        <v>61.976517200000004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20.198517450000001</v>
      </c>
      <c r="B13" s="14">
        <v>46.347627920000001</v>
      </c>
      <c r="C13" s="3">
        <v>0</v>
      </c>
      <c r="D13" s="3">
        <v>0</v>
      </c>
      <c r="E13" s="3">
        <v>100</v>
      </c>
    </row>
    <row r="14" spans="1:6" ht="14.25" customHeight="1" x14ac:dyDescent="0.2"/>
    <row r="15" spans="1:6" ht="14.25" customHeight="1" x14ac:dyDescent="0.2"/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topLeftCell="E13" zoomScale="140" workbookViewId="0">
      <selection activeCell="E4" sqref="E4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30</v>
      </c>
      <c r="L1" s="4" t="s">
        <v>0</v>
      </c>
      <c r="M1" s="4" t="s">
        <v>5</v>
      </c>
      <c r="N1" s="4" t="s">
        <v>59</v>
      </c>
    </row>
    <row r="2" spans="4:14" ht="14.25" customHeight="1" x14ac:dyDescent="0.2">
      <c r="D2" s="6" t="s">
        <v>10</v>
      </c>
      <c r="E2" s="7" t="s">
        <v>56</v>
      </c>
      <c r="G2">
        <v>29</v>
      </c>
      <c r="H2" t="s">
        <v>32</v>
      </c>
      <c r="I2" t="s">
        <v>33</v>
      </c>
      <c r="J2" s="12">
        <v>0.489837309</v>
      </c>
      <c r="K2" s="13">
        <v>31675.999980000001</v>
      </c>
      <c r="L2" s="14">
        <v>28.813959329999999</v>
      </c>
      <c r="M2" s="15">
        <v>0.70536887299999995</v>
      </c>
      <c r="N2">
        <f>0.016*L2+0.1403</f>
        <v>0.60132334927999997</v>
      </c>
    </row>
    <row r="3" spans="4:14" ht="14.25" customHeight="1" x14ac:dyDescent="0.2">
      <c r="D3" s="8" t="s">
        <v>11</v>
      </c>
      <c r="E3" s="9" t="s">
        <v>57</v>
      </c>
      <c r="G3">
        <v>29</v>
      </c>
      <c r="H3" t="s">
        <v>32</v>
      </c>
      <c r="I3" t="s">
        <v>33</v>
      </c>
      <c r="J3" s="12">
        <v>0.359616932</v>
      </c>
      <c r="K3" s="13">
        <v>33203</v>
      </c>
      <c r="L3" s="14">
        <v>21.153937169999999</v>
      </c>
      <c r="M3" s="15">
        <v>0.73937248089999996</v>
      </c>
      <c r="N3">
        <f t="shared" ref="N3:N13" si="0">0.016*L3+0.1403</f>
        <v>0.47876299471999995</v>
      </c>
    </row>
    <row r="4" spans="4:14" ht="14.25" customHeight="1" x14ac:dyDescent="0.2">
      <c r="D4" s="8" t="s">
        <v>12</v>
      </c>
      <c r="E4" s="9" t="s">
        <v>55</v>
      </c>
      <c r="G4">
        <v>29</v>
      </c>
      <c r="H4" t="s">
        <v>32</v>
      </c>
      <c r="I4" t="s">
        <v>33</v>
      </c>
      <c r="J4" s="12">
        <v>0.64548323699999999</v>
      </c>
      <c r="K4" s="13">
        <v>44907</v>
      </c>
      <c r="L4" s="14">
        <v>37.969602190000003</v>
      </c>
      <c r="M4" s="15">
        <v>1</v>
      </c>
      <c r="N4">
        <f t="shared" si="0"/>
        <v>0.74781363504000009</v>
      </c>
    </row>
    <row r="5" spans="4:14" ht="14.25" customHeight="1" x14ac:dyDescent="0.2">
      <c r="D5" s="8" t="s">
        <v>13</v>
      </c>
      <c r="E5" s="9" t="s">
        <v>45</v>
      </c>
      <c r="G5">
        <v>29</v>
      </c>
      <c r="H5" t="s">
        <v>32</v>
      </c>
      <c r="I5" t="s">
        <v>33</v>
      </c>
      <c r="J5" s="12">
        <v>0.45173439199999998</v>
      </c>
      <c r="K5" s="13">
        <v>29872.000019999999</v>
      </c>
      <c r="L5" s="14">
        <v>26.572611290000001</v>
      </c>
      <c r="M5" s="15">
        <v>0.66519696309999998</v>
      </c>
      <c r="N5">
        <f t="shared" si="0"/>
        <v>0.56546178064000008</v>
      </c>
    </row>
    <row r="6" spans="4:14" ht="14.25" customHeight="1" x14ac:dyDescent="0.2">
      <c r="D6" s="8" t="s">
        <v>14</v>
      </c>
      <c r="E6" s="9" t="s">
        <v>15</v>
      </c>
      <c r="G6">
        <v>29</v>
      </c>
      <c r="H6" t="s">
        <v>32</v>
      </c>
      <c r="I6" t="s">
        <v>33</v>
      </c>
      <c r="J6" s="12">
        <v>0.38988207400000002</v>
      </c>
      <c r="K6" s="13">
        <v>25325.000019999999</v>
      </c>
      <c r="L6" s="14">
        <v>22.934239640000001</v>
      </c>
      <c r="M6" s="15">
        <v>0.56394326100000003</v>
      </c>
      <c r="N6">
        <f t="shared" si="0"/>
        <v>0.50724783424000008</v>
      </c>
    </row>
    <row r="7" spans="4:14" ht="14.25" customHeight="1" x14ac:dyDescent="0.2">
      <c r="D7" s="8" t="s">
        <v>16</v>
      </c>
      <c r="E7" s="9" t="s">
        <v>46</v>
      </c>
      <c r="G7">
        <v>29</v>
      </c>
      <c r="H7" t="s">
        <v>32</v>
      </c>
      <c r="I7" t="s">
        <v>33</v>
      </c>
      <c r="J7" s="12">
        <v>0.37472589499999998</v>
      </c>
      <c r="K7" s="13">
        <v>22301</v>
      </c>
      <c r="L7" s="14">
        <v>22.042699720000002</v>
      </c>
      <c r="M7" s="15">
        <v>0.49660409290000002</v>
      </c>
      <c r="N7">
        <f t="shared" si="0"/>
        <v>0.49298319552000003</v>
      </c>
    </row>
    <row r="8" spans="4:14" ht="14.25" customHeight="1" x14ac:dyDescent="0.2">
      <c r="D8" s="8" t="s">
        <v>17</v>
      </c>
      <c r="E8" s="9" t="s">
        <v>52</v>
      </c>
      <c r="G8">
        <v>29</v>
      </c>
      <c r="H8" t="s">
        <v>32</v>
      </c>
      <c r="I8" t="s">
        <v>33</v>
      </c>
      <c r="J8" s="12">
        <v>0.38232759199999999</v>
      </c>
      <c r="K8" s="13">
        <v>15222.99999</v>
      </c>
      <c r="L8" s="14">
        <v>22.48985837</v>
      </c>
      <c r="M8" s="15">
        <v>0.33898946689999998</v>
      </c>
      <c r="N8">
        <f t="shared" si="0"/>
        <v>0.50013773392000005</v>
      </c>
    </row>
    <row r="9" spans="4:14" ht="14.25" customHeight="1" x14ac:dyDescent="0.2">
      <c r="D9" s="8" t="s">
        <v>18</v>
      </c>
      <c r="E9" s="9" t="s">
        <v>31</v>
      </c>
      <c r="G9">
        <v>29</v>
      </c>
      <c r="H9" t="s">
        <v>32</v>
      </c>
      <c r="I9" t="s">
        <v>33</v>
      </c>
      <c r="J9" s="12">
        <v>0.41169563999999997</v>
      </c>
      <c r="K9" s="13">
        <v>23802.99999</v>
      </c>
      <c r="L9" s="14">
        <v>24.217390559999998</v>
      </c>
      <c r="M9" s="15">
        <v>0.53005099410000001</v>
      </c>
      <c r="N9">
        <f t="shared" si="0"/>
        <v>0.52777824896000003</v>
      </c>
    </row>
    <row r="10" spans="4:14" ht="14.25" customHeight="1" x14ac:dyDescent="0.25">
      <c r="D10" s="10" t="s">
        <v>19</v>
      </c>
      <c r="E10" s="11" t="s">
        <v>28</v>
      </c>
      <c r="G10">
        <v>29</v>
      </c>
      <c r="H10" t="s">
        <v>32</v>
      </c>
      <c r="I10" t="s">
        <v>33</v>
      </c>
      <c r="J10" s="12">
        <v>0.42852796900000001</v>
      </c>
      <c r="K10" s="13">
        <v>23786.999980000001</v>
      </c>
      <c r="L10" s="14">
        <v>25.207527580000001</v>
      </c>
      <c r="M10" s="15">
        <v>0.52969470190000001</v>
      </c>
      <c r="N10">
        <f t="shared" si="0"/>
        <v>0.54362044127999998</v>
      </c>
    </row>
    <row r="11" spans="4:14" ht="14.25" customHeight="1" x14ac:dyDescent="0.2">
      <c r="G11">
        <v>29</v>
      </c>
      <c r="H11" t="s">
        <v>32</v>
      </c>
      <c r="I11" t="s">
        <v>33</v>
      </c>
      <c r="J11" s="12">
        <v>0.41967506100000002</v>
      </c>
      <c r="K11" s="13">
        <v>25214.000019999999</v>
      </c>
      <c r="L11" s="14">
        <v>24.686768279999999</v>
      </c>
      <c r="M11" s="15">
        <v>0.56147148599999996</v>
      </c>
      <c r="N11">
        <f t="shared" si="0"/>
        <v>0.53528829247999998</v>
      </c>
    </row>
    <row r="12" spans="4:14" ht="14.25" customHeight="1" x14ac:dyDescent="0.2">
      <c r="G12">
        <v>29</v>
      </c>
      <c r="H12" t="s">
        <v>32</v>
      </c>
      <c r="I12" t="s">
        <v>33</v>
      </c>
      <c r="J12" s="12">
        <v>0.50943174499999999</v>
      </c>
      <c r="K12" s="29" t="s">
        <v>58</v>
      </c>
      <c r="L12" s="14">
        <v>29.96657325</v>
      </c>
      <c r="M12" s="28" t="s">
        <v>58</v>
      </c>
      <c r="N12">
        <f t="shared" si="0"/>
        <v>0.61976517200000003</v>
      </c>
    </row>
    <row r="13" spans="4:14" ht="14.25" customHeight="1" x14ac:dyDescent="0.2">
      <c r="G13">
        <v>29</v>
      </c>
      <c r="H13" t="s">
        <v>32</v>
      </c>
      <c r="I13" t="s">
        <v>33</v>
      </c>
      <c r="J13" s="12">
        <v>0.34337479700000001</v>
      </c>
      <c r="K13" s="13">
        <v>20763.00001</v>
      </c>
      <c r="L13" s="14">
        <v>20.198517450000001</v>
      </c>
      <c r="M13" s="15">
        <v>0.46235553499999998</v>
      </c>
      <c r="N13">
        <f t="shared" si="0"/>
        <v>0.46347627920000001</v>
      </c>
    </row>
    <row r="14" spans="4:14" ht="14.25" customHeight="1" x14ac:dyDescent="0.2"/>
    <row r="15" spans="4:14" ht="14.25" customHeight="1" x14ac:dyDescent="0.2">
      <c r="D15" s="17" t="s">
        <v>26</v>
      </c>
      <c r="J15" s="30" t="s">
        <v>27</v>
      </c>
      <c r="K15" s="30"/>
      <c r="L15" s="30"/>
    </row>
    <row r="16" spans="4:14" ht="14.25" customHeight="1" x14ac:dyDescent="0.2"/>
    <row r="17" spans="4:12" ht="14.25" customHeight="1" x14ac:dyDescent="0.2"/>
    <row r="18" spans="4:12" ht="14.25" customHeight="1" x14ac:dyDescent="0.2"/>
    <row r="19" spans="4:12" ht="14.25" customHeight="1" x14ac:dyDescent="0.2"/>
    <row r="20" spans="4:12" ht="14.25" customHeight="1" x14ac:dyDescent="0.2"/>
    <row r="21" spans="4:12" ht="14.25" customHeight="1" x14ac:dyDescent="0.2">
      <c r="J21" s="3"/>
      <c r="L21" s="3"/>
    </row>
    <row r="22" spans="4:12" ht="14.25" customHeight="1" x14ac:dyDescent="0.2">
      <c r="J22" s="3"/>
      <c r="K22" s="3"/>
    </row>
    <row r="23" spans="4:12" ht="14.25" customHeight="1" x14ac:dyDescent="0.2"/>
    <row r="24" spans="4:12" ht="14.25" customHeight="1" x14ac:dyDescent="0.2"/>
    <row r="25" spans="4:12" ht="14.25" customHeight="1" x14ac:dyDescent="0.2"/>
    <row r="26" spans="4:12" ht="14.25" customHeight="1" x14ac:dyDescent="0.2"/>
    <row r="27" spans="4:12" ht="14.25" customHeight="1" x14ac:dyDescent="0.2"/>
    <row r="28" spans="4:12" ht="14.25" customHeight="1" x14ac:dyDescent="0.2"/>
    <row r="29" spans="4:12" ht="14.25" customHeight="1" x14ac:dyDescent="0.2"/>
    <row r="30" spans="4:12" ht="14.25" customHeight="1" x14ac:dyDescent="0.2"/>
    <row r="31" spans="4:12" ht="14.25" customHeight="1" x14ac:dyDescent="0.2"/>
    <row r="32" spans="4:12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5:L1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8F2F-ADAD-614B-94C5-CCE0BBA0136F}">
  <dimension ref="A1:S14"/>
  <sheetViews>
    <sheetView zoomScale="108" workbookViewId="0">
      <selection activeCell="B1" sqref="B1"/>
    </sheetView>
  </sheetViews>
  <sheetFormatPr baseColWidth="10" defaultColWidth="8.83203125" defaultRowHeight="15" x14ac:dyDescent="0.2"/>
  <cols>
    <col min="1" max="1" width="22.5" bestFit="1" customWidth="1"/>
    <col min="2" max="2" width="74" customWidth="1"/>
  </cols>
  <sheetData>
    <row r="1" spans="1:19" ht="48" x14ac:dyDescent="0.2">
      <c r="A1" s="18" t="s">
        <v>25</v>
      </c>
      <c r="B1" s="19" t="s">
        <v>34</v>
      </c>
      <c r="E1" t="s">
        <v>35</v>
      </c>
      <c r="F1" t="s">
        <v>36</v>
      </c>
      <c r="G1" t="s">
        <v>37</v>
      </c>
      <c r="I1" s="21" t="s">
        <v>35</v>
      </c>
      <c r="J1" s="21" t="s">
        <v>37</v>
      </c>
      <c r="S1" s="22"/>
    </row>
    <row r="2" spans="1:19" x14ac:dyDescent="0.2">
      <c r="A2" s="18" t="s">
        <v>20</v>
      </c>
      <c r="B2" s="18" t="s">
        <v>38</v>
      </c>
      <c r="C2" s="17" t="s">
        <v>29</v>
      </c>
      <c r="E2" t="s">
        <v>39</v>
      </c>
      <c r="F2" t="s">
        <v>40</v>
      </c>
      <c r="G2" t="s">
        <v>40</v>
      </c>
      <c r="I2" s="23" t="s">
        <v>41</v>
      </c>
      <c r="J2" s="23" t="s">
        <v>40</v>
      </c>
      <c r="P2" s="24" t="s">
        <v>42</v>
      </c>
      <c r="Q2" s="25"/>
      <c r="R2" s="25"/>
      <c r="S2" s="26"/>
    </row>
    <row r="3" spans="1:19" x14ac:dyDescent="0.2">
      <c r="A3" s="18" t="s">
        <v>24</v>
      </c>
      <c r="B3" s="18" t="s">
        <v>43</v>
      </c>
      <c r="E3">
        <v>0.48983730860000002</v>
      </c>
      <c r="F3">
        <v>0.70536887299999995</v>
      </c>
      <c r="G3">
        <v>31675.999979810997</v>
      </c>
      <c r="I3" s="27">
        <v>28.813959329411766</v>
      </c>
      <c r="J3" s="27">
        <v>31675.999979810997</v>
      </c>
    </row>
    <row r="4" spans="1:19" x14ac:dyDescent="0.2">
      <c r="A4" s="18" t="s">
        <v>21</v>
      </c>
      <c r="B4" s="18" t="s">
        <v>44</v>
      </c>
      <c r="E4">
        <v>0.35961693189999999</v>
      </c>
      <c r="F4">
        <v>0.73937248099999997</v>
      </c>
      <c r="G4">
        <v>33203.000004267</v>
      </c>
      <c r="I4" s="27">
        <v>21.153937170588236</v>
      </c>
      <c r="J4" s="27">
        <v>33203.000004267</v>
      </c>
    </row>
    <row r="5" spans="1:19" x14ac:dyDescent="0.2">
      <c r="A5" s="18" t="s">
        <v>22</v>
      </c>
      <c r="B5" s="18" t="s">
        <v>45</v>
      </c>
      <c r="E5">
        <v>0.64548323730000001</v>
      </c>
      <c r="F5">
        <v>1</v>
      </c>
      <c r="G5">
        <v>44907</v>
      </c>
      <c r="I5" s="27">
        <v>37.969602194117648</v>
      </c>
      <c r="J5" s="27">
        <v>44907</v>
      </c>
    </row>
    <row r="6" spans="1:19" x14ac:dyDescent="0.2">
      <c r="A6" s="18" t="s">
        <v>23</v>
      </c>
      <c r="B6" s="18" t="s">
        <v>46</v>
      </c>
      <c r="E6">
        <v>0.45173439199999998</v>
      </c>
      <c r="F6">
        <v>0.66519696299999997</v>
      </c>
      <c r="G6">
        <v>29872.000017440998</v>
      </c>
      <c r="I6" s="27">
        <v>26.57261129411765</v>
      </c>
      <c r="J6" s="27">
        <v>29872.000017440998</v>
      </c>
    </row>
    <row r="7" spans="1:19" x14ac:dyDescent="0.2">
      <c r="A7" s="18" t="s">
        <v>47</v>
      </c>
      <c r="B7" s="18" t="s">
        <v>48</v>
      </c>
      <c r="E7">
        <v>0.38988207390000001</v>
      </c>
      <c r="F7">
        <v>0.56394326100000003</v>
      </c>
      <c r="G7">
        <v>25325.000021727003</v>
      </c>
      <c r="I7" s="27">
        <v>22.934239641176472</v>
      </c>
      <c r="J7" s="27">
        <v>25325.000021727003</v>
      </c>
    </row>
    <row r="8" spans="1:19" x14ac:dyDescent="0.2">
      <c r="A8" s="18" t="s">
        <v>49</v>
      </c>
      <c r="B8" s="18" t="s">
        <v>50</v>
      </c>
      <c r="E8">
        <v>0.37472589519999999</v>
      </c>
      <c r="F8">
        <v>0.49660409300000002</v>
      </c>
      <c r="G8">
        <v>22301.000004351001</v>
      </c>
      <c r="I8" s="27">
        <v>22.042699717647061</v>
      </c>
      <c r="J8" s="27">
        <v>22301.000004351001</v>
      </c>
    </row>
    <row r="9" spans="1:19" x14ac:dyDescent="0.2">
      <c r="A9" s="18" t="s">
        <v>51</v>
      </c>
      <c r="B9" s="18" t="s">
        <v>52</v>
      </c>
      <c r="E9">
        <v>0.38232759230000002</v>
      </c>
      <c r="F9">
        <v>0.33898946699999999</v>
      </c>
      <c r="G9">
        <v>15222.999994569</v>
      </c>
      <c r="I9" s="27">
        <v>22.489858370588237</v>
      </c>
      <c r="J9" s="27">
        <v>15222.999994569</v>
      </c>
    </row>
    <row r="10" spans="1:19" x14ac:dyDescent="0.2">
      <c r="A10" s="18" t="s">
        <v>53</v>
      </c>
      <c r="B10" s="20"/>
      <c r="E10">
        <v>0.41169563949999999</v>
      </c>
      <c r="F10">
        <v>0.530050994</v>
      </c>
      <c r="G10">
        <v>23802.999987558</v>
      </c>
      <c r="I10" s="27">
        <v>24.217390558823528</v>
      </c>
      <c r="J10" s="27">
        <v>23802.999987558</v>
      </c>
    </row>
    <row r="11" spans="1:19" x14ac:dyDescent="0.2">
      <c r="B11" t="s">
        <v>54</v>
      </c>
      <c r="E11">
        <v>0.42852796879999999</v>
      </c>
      <c r="F11">
        <v>0.52969470200000002</v>
      </c>
      <c r="G11">
        <v>23786.999982714002</v>
      </c>
      <c r="I11" s="27">
        <v>25.207527576470589</v>
      </c>
      <c r="J11" s="27">
        <v>23786.999982714002</v>
      </c>
    </row>
    <row r="12" spans="1:19" x14ac:dyDescent="0.2">
      <c r="E12">
        <v>0.41967506069999999</v>
      </c>
      <c r="F12">
        <v>0.56147148599999996</v>
      </c>
      <c r="G12">
        <v>25214.000021802</v>
      </c>
      <c r="I12" s="27">
        <v>24.686768276470588</v>
      </c>
      <c r="J12" s="27">
        <v>25214.000021802</v>
      </c>
    </row>
    <row r="13" spans="1:19" x14ac:dyDescent="0.2">
      <c r="E13">
        <v>0.50943174520000001</v>
      </c>
      <c r="I13" s="27">
        <v>29.966573247058825</v>
      </c>
      <c r="J13" s="27"/>
    </row>
    <row r="14" spans="1:19" x14ac:dyDescent="0.2">
      <c r="E14">
        <v>0.34337479659999998</v>
      </c>
      <c r="F14">
        <v>0.46235553499999998</v>
      </c>
      <c r="G14">
        <v>20763.000010244999</v>
      </c>
      <c r="I14" s="23">
        <v>20.198517447058823</v>
      </c>
      <c r="J14" s="23">
        <v>20763.000010244999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2025-03-27T19:50:19Z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