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11 - CunjCatamaran_Tot/"/>
    </mc:Choice>
  </mc:AlternateContent>
  <xr:revisionPtr revIDLastSave="0" documentId="13_ncr:1_{7A3C45D9-1C03-744F-AF68-CDCACCCFBD3D}" xr6:coauthVersionLast="47" xr6:coauthVersionMax="47" xr10:uidLastSave="{00000000-0000-0000-0000-000000000000}"/>
  <bookViews>
    <workbookView xWindow="720" yWindow="500" windowWidth="24880" windowHeight="15500" activeTab="2" xr2:uid="{00000000-000D-0000-FFFF-FFFF00000000}"/>
  </bookViews>
  <sheets>
    <sheet name="FinalSR" sheetId="1" r:id="rId1"/>
    <sheet name="AdditionalData" sheetId="2" r:id="rId2"/>
    <sheet name="MoreData" sheetId="4"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12" i="2"/>
  <c r="N13" i="2"/>
  <c r="N14" i="2"/>
  <c r="N15" i="2"/>
  <c r="N16" i="2"/>
  <c r="N17" i="2"/>
  <c r="N18" i="2"/>
  <c r="N2" i="2"/>
  <c r="Q5" i="4"/>
  <c r="Q3" i="4"/>
</calcChain>
</file>

<file path=xl/sharedStrings.xml><?xml version="1.0" encoding="utf-8"?>
<sst xmlns="http://schemas.openxmlformats.org/spreadsheetml/2006/main" count="127" uniqueCount="78">
  <si>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</si>
  <si>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</si>
  <si>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</si>
  <si>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</si>
  <si>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</si>
  <si>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</si>
  <si>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</si>
  <si>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</si>
  <si>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</si>
  <si>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</si>
  <si>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</si>
  <si>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</si>
  <si>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</si>
  <si>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</si>
  <si>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</si>
  <si>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</si>
  <si>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</si>
  <si>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</si>
  <si>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</si>
  <si>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</si>
  <si>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checks out OK</t>
  </si>
  <si>
    <t>Fig/Table:</t>
  </si>
  <si>
    <t>Water bodies:</t>
  </si>
  <si>
    <t>Year span:</t>
  </si>
  <si>
    <t>Life stage:</t>
  </si>
  <si>
    <t>Comment:</t>
  </si>
  <si>
    <t>Ho:</t>
  </si>
  <si>
    <t>X:</t>
  </si>
  <si>
    <t>Y:</t>
  </si>
  <si>
    <t>Chinook YOY abundance</t>
  </si>
  <si>
    <t>Final curve was derived from linear regression.</t>
  </si>
  <si>
    <t>Original study axis units</t>
  </si>
  <si>
    <t>Y axis standardized to one, x-axis standardized to % MAD</t>
  </si>
  <si>
    <t>Density</t>
  </si>
  <si>
    <t>Atlantic</t>
  </si>
  <si>
    <t xml:space="preserve">Source: </t>
  </si>
  <si>
    <t xml:space="preserve">Cunjak, R.A., Linnansaari, T., and Caissie, D. 2013. The complex interaction of ecology and
 hydrology in a small catchment: a salmon's perspective. Hydrol. Process. 27: 741-749. </t>
  </si>
  <si>
    <t>Imre et al Density</t>
  </si>
  <si>
    <t>Avearage desnity data digitized from Fig. 2 in Imre et al. 2005</t>
  </si>
  <si>
    <t>Fig. 3, 4, 8</t>
  </si>
  <si>
    <t>Mean:</t>
  </si>
  <si>
    <t xml:space="preserve">Mean Annual Discharge: </t>
  </si>
  <si>
    <t>1.13 cms for stream flow at the bottom of the watershed.  0.65 cms at the gauge for calculating % MAD</t>
  </si>
  <si>
    <t>Catamaran Brook, NB</t>
  </si>
  <si>
    <t>S.D.:</t>
  </si>
  <si>
    <t>1990-2010</t>
  </si>
  <si>
    <t>Spawners</t>
  </si>
  <si>
    <t>Fig 3</t>
  </si>
  <si>
    <t xml:space="preserve">Adult Atlantic Salmon fish passage/abundance is positively correlated with maximum discharge during upstream migration </t>
  </si>
  <si>
    <t xml:space="preserve">Maximum discharge during upstream migration </t>
  </si>
  <si>
    <t>Number of adults in Catamaran brook</t>
  </si>
  <si>
    <t>Fig 4a:</t>
  </si>
  <si>
    <t xml:space="preserve">Atlantic salmon egg survival is positively associated with higher average winter discharge </t>
  </si>
  <si>
    <t>average winter discharge</t>
  </si>
  <si>
    <t>Egg survival</t>
  </si>
  <si>
    <t>Fig 4b:</t>
  </si>
  <si>
    <t>Over-winter density decline of juvenile Atlantic salmon is reduced at higher average winter flows</t>
  </si>
  <si>
    <t>Winter discharge</t>
  </si>
  <si>
    <t>Density change (%)</t>
  </si>
  <si>
    <t>Fig 4c:</t>
  </si>
  <si>
    <t xml:space="preserve">Total Atlantic salmon smolt outmigration in Catamaran Brook is positively associated with higher average winter discharge </t>
  </si>
  <si>
    <t>Smolt total</t>
  </si>
  <si>
    <t>Fig 8:</t>
  </si>
  <si>
    <t>Density of 0+ Atlantic salmon is positively associated with higher minimum summer discharge</t>
  </si>
  <si>
    <t>Minimum summer average daily discharge</t>
  </si>
  <si>
    <t>Fig. 4C</t>
  </si>
  <si>
    <t>Winter Discharge</t>
  </si>
  <si>
    <t>Smolt Total</t>
  </si>
  <si>
    <t>Implicit pathways of flow effect:  fish passage and survival</t>
  </si>
  <si>
    <t>Data standardized to be a positive value (Fig 4b and 8) by multiplying by mean density (Imre et al 2005) and then adding the mean density.  Note that mean density in Cataman brook as estimated by digitizing densites from Fig. 2 pg. 512 of Imre et al. 2005 (fig pasted below)</t>
  </si>
  <si>
    <r>
      <t xml:space="preserve">Imre, I., Grant, J.W.A., and Cunjak, R.A. 2005. Density-dependent growth of young-of-the-year Atlantic salmon </t>
    </r>
    <r>
      <rPr>
        <i/>
        <sz val="11"/>
        <color theme="1"/>
        <rFont val="Calibri"/>
        <family val="2"/>
        <scheme val="minor"/>
      </rPr>
      <t>Salmo</t>
    </r>
    <r>
      <rPr>
        <sz val="11"/>
        <color theme="1"/>
        <rFont val="Calibri"/>
        <family val="2"/>
        <scheme val="minor"/>
      </rPr>
      <t xml:space="preserve"> </t>
    </r>
    <r>
      <rPr>
        <i/>
        <sz val="11"/>
        <color theme="1"/>
        <rFont val="Calibri"/>
        <family val="2"/>
        <scheme val="minor"/>
      </rPr>
      <t>salar</t>
    </r>
    <r>
      <rPr>
        <sz val="11"/>
        <color theme="1"/>
        <rFont val="Calibri"/>
        <family val="2"/>
        <scheme val="minor"/>
      </rPr>
      <t xml:space="preserve"> in Catamaran Brook,  New Brunswick. J. Anim. Ecol. </t>
    </r>
    <r>
      <rPr>
        <b/>
        <sz val="11"/>
        <color theme="1"/>
        <rFont val="Calibri"/>
        <family val="2"/>
        <scheme val="minor"/>
      </rPr>
      <t>74</t>
    </r>
    <r>
      <rPr>
        <sz val="11"/>
        <color theme="1"/>
        <rFont val="Calibri"/>
        <family val="2"/>
        <scheme val="minor"/>
      </rPr>
      <t>: 508-516</t>
    </r>
  </si>
  <si>
    <t>Catamaran Brook, NB, Canada</t>
  </si>
  <si>
    <t>Winter</t>
  </si>
  <si>
    <t>Atlantic Salmon</t>
  </si>
  <si>
    <t>Cunjak et al. 2013</t>
  </si>
  <si>
    <t>Cunj4c</t>
  </si>
  <si>
    <t>Smolt</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</si>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</sst>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8" fillId="6" borderId="0" xfId="0" applyFont="1" applyFill="1"/>
    <xf numFmtId="0" fontId="0" fillId="7" borderId="7" xfId="0" applyFill="1" applyBorder="1"/>
    <xf numFmtId="0" fontId="0" fillId="7" borderId="0" xfId="0" applyFill="1"/>
    <xf numFmtId="0" fontId="0" fillId="8" borderId="2" xfId="0" applyFill="1" applyBorder="1"/>
    <xf numFmtId="0" fontId="0" fillId="8" borderId="3" xfId="0" applyFill="1" applyBorder="1"/>
    <xf numFmtId="0" fontId="0" fillId="0" borderId="0" xfId="0" applyAlignment="1">
      <alignment wrapText="1"/>
    </xf>
    <xf numFmtId="0" fontId="9" fillId="0" borderId="0" xfId="0" applyFont="1"/>
    <xf numFmtId="0" fontId="10" fillId="0" borderId="0" xfId="0" applyFont="1"/>
    <xf numFmtId="0" fontId="8" fillId="0" borderId="0" xfId="0" applyFont="1" applyAlignment="1">
      <alignment wrapText="1"/>
    </xf>
    <xf numFmtId="0" fontId="8" fillId="0" borderId="0" xfId="0" applyFont="1"/>
    <xf numFmtId="0" fontId="8"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FinalSR!$A$2:$A$18</c:f>
              <c:numCache>
                <c:formatCode>General</c:formatCode>
                <c:ptCount val="17"/>
                <c:pt idx="0">
                  <c:v>24.91769231</c:v>
                </c:pt>
                <c:pt idx="1">
                  <c:v>25.267384620000001</c:v>
                </c:pt>
                <c:pt idx="2">
                  <c:v>31.50723077</c:v>
                </c:pt>
                <c:pt idx="3">
                  <c:v>33.781384619999997</c:v>
                </c:pt>
                <c:pt idx="4">
                  <c:v>36.190307689999997</c:v>
                </c:pt>
                <c:pt idx="5">
                  <c:v>37.260461540000001</c:v>
                </c:pt>
                <c:pt idx="6">
                  <c:v>37.627384620000001</c:v>
                </c:pt>
                <c:pt idx="7">
                  <c:v>42.443384620000003</c:v>
                </c:pt>
                <c:pt idx="8">
                  <c:v>44.09461538</c:v>
                </c:pt>
                <c:pt idx="9">
                  <c:v>54.082769229999997</c:v>
                </c:pt>
                <c:pt idx="10">
                  <c:v>58.124769229999998</c:v>
                </c:pt>
                <c:pt idx="11">
                  <c:v>60.886153849999999</c:v>
                </c:pt>
                <c:pt idx="12">
                  <c:v>72.529692310000001</c:v>
                </c:pt>
                <c:pt idx="13">
                  <c:v>73.245999999999995</c:v>
                </c:pt>
                <c:pt idx="14">
                  <c:v>74.808615380000006</c:v>
                </c:pt>
                <c:pt idx="15">
                  <c:v>85.373076920000003</c:v>
                </c:pt>
                <c:pt idx="16">
                  <c:v>98.561384619999998</c:v>
                </c:pt>
              </c:numCache>
            </c:numRef>
          </c:xVal>
          <c:yVal>
            <c:numRef>
              <c:f>FinalSR!$B$2:$B$18</c:f>
              <c:numCache>
                <c:formatCode>General</c:formatCode>
                <c:ptCount val="17"/>
                <c:pt idx="0">
                  <c:v>43.9710692313</c:v>
                </c:pt>
                <c:pt idx="1">
                  <c:v>44.051498462600001</c:v>
                </c:pt>
                <c:pt idx="2">
                  <c:v>45.486663077100005</c:v>
                </c:pt>
                <c:pt idx="3">
                  <c:v>46.009718462600006</c:v>
                </c:pt>
                <c:pt idx="4">
                  <c:v>46.563770768700003</c:v>
                </c:pt>
                <c:pt idx="5">
                  <c:v>46.809906154200007</c:v>
                </c:pt>
                <c:pt idx="6">
                  <c:v>46.894298462600005</c:v>
                </c:pt>
                <c:pt idx="7">
                  <c:v>48.0019784626</c:v>
                </c:pt>
                <c:pt idx="8">
                  <c:v>48.381761537400003</c:v>
                </c:pt>
                <c:pt idx="9">
                  <c:v>50.679036922900004</c:v>
                </c:pt>
                <c:pt idx="10">
                  <c:v>51.608696922900002</c:v>
                </c:pt>
                <c:pt idx="11">
                  <c:v>52.2438153855</c:v>
                </c:pt>
                <c:pt idx="12">
                  <c:v>54.921829231300002</c:v>
                </c:pt>
                <c:pt idx="13">
                  <c:v>55.086579999999998</c:v>
                </c:pt>
                <c:pt idx="14">
                  <c:v>55.445981537400002</c:v>
                </c:pt>
                <c:pt idx="15">
                  <c:v>57.875807691600002</c:v>
                </c:pt>
                <c:pt idx="16">
                  <c:v>60.909118462599999</c:v>
                </c:pt>
              </c:numCache>
            </c:numRef>
          </c:yVal>
          <c:smooth val="0"/>
          <c:extLst>
            <c:ext xmlns:c16="http://schemas.microsoft.com/office/drawing/2014/chart" uri="{C3380CC4-5D6E-409C-BE32-E72D297353CC}">
              <c16:uniqueId val="{00000000-5C75-DB4D-9BBD-F01FE9AB0E02}"/>
            </c:ext>
          </c:extLst>
        </c:ser>
        <c:dLbls>
          <c:showLegendKey val="0"/>
          <c:showVal val="0"/>
          <c:showCatName val="0"/>
          <c:showSerName val="0"/>
          <c:showPercent val="0"/>
          <c:showBubbleSize val="0"/>
        </c:dLbls>
        <c:axId val="1961217423"/>
        <c:axId val="1961219135"/>
      </c:scatterChart>
      <c:valAx>
        <c:axId val="196121742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219135"/>
        <c:crosses val="autoZero"/>
        <c:crossBetween val="midCat"/>
      </c:valAx>
      <c:valAx>
        <c:axId val="19612191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21742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AdditionalData!$L$2:$L$18</c:f>
              <c:numCache>
                <c:formatCode>General</c:formatCode>
                <c:ptCount val="17"/>
                <c:pt idx="0">
                  <c:v>24.91769231</c:v>
                </c:pt>
                <c:pt idx="1">
                  <c:v>25.267384620000001</c:v>
                </c:pt>
                <c:pt idx="2">
                  <c:v>31.50723077</c:v>
                </c:pt>
                <c:pt idx="3">
                  <c:v>33.781384619999997</c:v>
                </c:pt>
                <c:pt idx="4">
                  <c:v>36.190307689999997</c:v>
                </c:pt>
                <c:pt idx="5">
                  <c:v>37.260461540000001</c:v>
                </c:pt>
                <c:pt idx="6">
                  <c:v>37.627384620000001</c:v>
                </c:pt>
                <c:pt idx="7">
                  <c:v>42.443384620000003</c:v>
                </c:pt>
                <c:pt idx="8">
                  <c:v>44.09461538</c:v>
                </c:pt>
                <c:pt idx="9">
                  <c:v>54.082769229999997</c:v>
                </c:pt>
                <c:pt idx="10">
                  <c:v>58.124769229999998</c:v>
                </c:pt>
                <c:pt idx="11">
                  <c:v>60.886153849999999</c:v>
                </c:pt>
                <c:pt idx="12">
                  <c:v>72.529692310000001</c:v>
                </c:pt>
                <c:pt idx="13">
                  <c:v>73.245999999999995</c:v>
                </c:pt>
                <c:pt idx="14">
                  <c:v>74.808615380000006</c:v>
                </c:pt>
                <c:pt idx="15">
                  <c:v>85.373076920000003</c:v>
                </c:pt>
                <c:pt idx="16">
                  <c:v>98.561384619999998</c:v>
                </c:pt>
              </c:numCache>
            </c:numRef>
          </c:xVal>
          <c:yVal>
            <c:numRef>
              <c:f>AdditionalData!$M$2:$M$18</c:f>
              <c:numCache>
                <c:formatCode>General</c:formatCode>
                <c:ptCount val="17"/>
                <c:pt idx="0">
                  <c:v>0.56130284279999998</c:v>
                </c:pt>
                <c:pt idx="1">
                  <c:v>0.34826635690000002</c:v>
                </c:pt>
                <c:pt idx="2">
                  <c:v>0.4136468787</c:v>
                </c:pt>
                <c:pt idx="3">
                  <c:v>0.31661859850000001</c:v>
                </c:pt>
                <c:pt idx="4">
                  <c:v>0.53386874200000001</c:v>
                </c:pt>
                <c:pt idx="5">
                  <c:v>0.33770703159999998</c:v>
                </c:pt>
                <c:pt idx="6">
                  <c:v>0.48746478830000001</c:v>
                </c:pt>
                <c:pt idx="7">
                  <c:v>0.87978485159999997</c:v>
                </c:pt>
                <c:pt idx="8">
                  <c:v>0.28918785530000002</c:v>
                </c:pt>
                <c:pt idx="9">
                  <c:v>1</c:v>
                </c:pt>
                <c:pt idx="10">
                  <c:v>0.2406586064</c:v>
                </c:pt>
                <c:pt idx="11">
                  <c:v>0.29971696310000001</c:v>
                </c:pt>
                <c:pt idx="12">
                  <c:v>0.50852300390000005</c:v>
                </c:pt>
                <c:pt idx="13">
                  <c:v>0.43680688690000002</c:v>
                </c:pt>
                <c:pt idx="14">
                  <c:v>0.51062815390000005</c:v>
                </c:pt>
                <c:pt idx="15">
                  <c:v>0.7236545674</c:v>
                </c:pt>
                <c:pt idx="16">
                  <c:v>0.62661621469999995</c:v>
                </c:pt>
              </c:numCache>
            </c:numRef>
          </c:yVal>
          <c:smooth val="1"/>
          <c:extLst>
            <c:ext xmlns:c16="http://schemas.microsoft.com/office/drawing/2014/chart" uri="{C3380CC4-5D6E-409C-BE32-E72D297353CC}">
              <c16:uniqueId val="{00000000-0D6E-5E49-A639-4C421F4CACFD}"/>
            </c:ext>
          </c:extLst>
        </c:ser>
        <c:ser>
          <c:idx val="1"/>
          <c:order val="1"/>
          <c:spPr>
            <a:ln w="19050">
              <a:noFill/>
            </a:ln>
          </c:spPr>
          <c:marker>
            <c:symbol val="none"/>
          </c:marker>
          <c:xVal>
            <c:numRef>
              <c:f>AdditionalData!$L$2:$L$18</c:f>
              <c:numCache>
                <c:formatCode>General</c:formatCode>
                <c:ptCount val="17"/>
                <c:pt idx="0">
                  <c:v>24.91769231</c:v>
                </c:pt>
                <c:pt idx="1">
                  <c:v>25.267384620000001</c:v>
                </c:pt>
                <c:pt idx="2">
                  <c:v>31.50723077</c:v>
                </c:pt>
                <c:pt idx="3">
                  <c:v>33.781384619999997</c:v>
                </c:pt>
                <c:pt idx="4">
                  <c:v>36.190307689999997</c:v>
                </c:pt>
                <c:pt idx="5">
                  <c:v>37.260461540000001</c:v>
                </c:pt>
                <c:pt idx="6">
                  <c:v>37.627384620000001</c:v>
                </c:pt>
                <c:pt idx="7">
                  <c:v>42.443384620000003</c:v>
                </c:pt>
                <c:pt idx="8">
                  <c:v>44.09461538</c:v>
                </c:pt>
                <c:pt idx="9">
                  <c:v>54.082769229999997</c:v>
                </c:pt>
                <c:pt idx="10">
                  <c:v>58.124769229999998</c:v>
                </c:pt>
                <c:pt idx="11">
                  <c:v>60.886153849999999</c:v>
                </c:pt>
                <c:pt idx="12">
                  <c:v>72.529692310000001</c:v>
                </c:pt>
                <c:pt idx="13">
                  <c:v>73.245999999999995</c:v>
                </c:pt>
                <c:pt idx="14">
                  <c:v>74.808615380000006</c:v>
                </c:pt>
                <c:pt idx="15">
                  <c:v>85.373076920000003</c:v>
                </c:pt>
                <c:pt idx="16">
                  <c:v>98.561384619999998</c:v>
                </c:pt>
              </c:numCache>
            </c:numRef>
          </c:xVal>
          <c:yVal>
            <c:numRef>
              <c:f>AdditionalData!$N$2:$N$18</c:f>
              <c:numCache>
                <c:formatCode>General</c:formatCode>
                <c:ptCount val="17"/>
                <c:pt idx="0">
                  <c:v>0.43971069231300003</c:v>
                </c:pt>
                <c:pt idx="1">
                  <c:v>0.44051498462600003</c:v>
                </c:pt>
                <c:pt idx="2">
                  <c:v>0.45486663077100004</c:v>
                </c:pt>
                <c:pt idx="3">
                  <c:v>0.46009718462600002</c:v>
                </c:pt>
                <c:pt idx="4">
                  <c:v>0.46563770768700002</c:v>
                </c:pt>
                <c:pt idx="5">
                  <c:v>0.46809906154200004</c:v>
                </c:pt>
                <c:pt idx="6">
                  <c:v>0.46894298462600004</c:v>
                </c:pt>
                <c:pt idx="7">
                  <c:v>0.48001978462600003</c:v>
                </c:pt>
                <c:pt idx="8">
                  <c:v>0.48381761537400003</c:v>
                </c:pt>
                <c:pt idx="9">
                  <c:v>0.506790369229</c:v>
                </c:pt>
                <c:pt idx="10">
                  <c:v>0.51608696922899999</c:v>
                </c:pt>
                <c:pt idx="11">
                  <c:v>0.52243815385500003</c:v>
                </c:pt>
                <c:pt idx="12">
                  <c:v>0.54921829231300001</c:v>
                </c:pt>
                <c:pt idx="13">
                  <c:v>0.55086579999999996</c:v>
                </c:pt>
                <c:pt idx="14">
                  <c:v>0.55445981537400002</c:v>
                </c:pt>
                <c:pt idx="15">
                  <c:v>0.57875807691600001</c:v>
                </c:pt>
                <c:pt idx="16">
                  <c:v>0.60909118462599998</c:v>
                </c:pt>
              </c:numCache>
            </c:numRef>
          </c:yVal>
          <c:smooth val="0"/>
          <c:extLst>
            <c:ext xmlns:c16="http://schemas.microsoft.com/office/drawing/2014/chart" uri="{C3380CC4-5D6E-409C-BE32-E72D297353CC}">
              <c16:uniqueId val="{00000001-18E1-FC43-BC41-52B7C08BDE3A}"/>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Chinook YOY abundance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AdditionalData!$J$2:$J$18</c:f>
              <c:numCache>
                <c:formatCode>General</c:formatCode>
                <c:ptCount val="17"/>
                <c:pt idx="0">
                  <c:v>0.161965</c:v>
                </c:pt>
                <c:pt idx="1">
                  <c:v>0.164238</c:v>
                </c:pt>
                <c:pt idx="2">
                  <c:v>0.20479700000000001</c:v>
                </c:pt>
                <c:pt idx="3">
                  <c:v>0.219579</c:v>
                </c:pt>
                <c:pt idx="4">
                  <c:v>0.235237</c:v>
                </c:pt>
                <c:pt idx="5">
                  <c:v>0.24219299999999999</c:v>
                </c:pt>
                <c:pt idx="6">
                  <c:v>0.24457799999999999</c:v>
                </c:pt>
                <c:pt idx="7">
                  <c:v>0.27588200000000002</c:v>
                </c:pt>
                <c:pt idx="8">
                  <c:v>0.28661500000000001</c:v>
                </c:pt>
                <c:pt idx="9">
                  <c:v>0.35153800000000002</c:v>
                </c:pt>
                <c:pt idx="10">
                  <c:v>0.37781100000000001</c:v>
                </c:pt>
                <c:pt idx="11">
                  <c:v>0.39576</c:v>
                </c:pt>
                <c:pt idx="12">
                  <c:v>0.471443</c:v>
                </c:pt>
                <c:pt idx="13">
                  <c:v>0.47609899999999999</c:v>
                </c:pt>
                <c:pt idx="14">
                  <c:v>0.48625600000000002</c:v>
                </c:pt>
                <c:pt idx="15">
                  <c:v>0.554925</c:v>
                </c:pt>
                <c:pt idx="16">
                  <c:v>0.64064900000000002</c:v>
                </c:pt>
              </c:numCache>
            </c:numRef>
          </c:xVal>
          <c:yVal>
            <c:numRef>
              <c:f>AdditionalData!$K$2:$K$18</c:f>
              <c:numCache>
                <c:formatCode>General</c:formatCode>
                <c:ptCount val="17"/>
                <c:pt idx="0">
                  <c:v>1671.79</c:v>
                </c:pt>
                <c:pt idx="1">
                  <c:v>1037.28</c:v>
                </c:pt>
                <c:pt idx="2">
                  <c:v>1232.01</c:v>
                </c:pt>
                <c:pt idx="3">
                  <c:v>943.02</c:v>
                </c:pt>
                <c:pt idx="4">
                  <c:v>1590.08</c:v>
                </c:pt>
                <c:pt idx="5">
                  <c:v>1005.83</c:v>
                </c:pt>
                <c:pt idx="6">
                  <c:v>1451.87</c:v>
                </c:pt>
                <c:pt idx="7">
                  <c:v>2620.36</c:v>
                </c:pt>
                <c:pt idx="8">
                  <c:v>861.32</c:v>
                </c:pt>
                <c:pt idx="9">
                  <c:v>2978.41</c:v>
                </c:pt>
                <c:pt idx="10">
                  <c:v>716.78</c:v>
                </c:pt>
                <c:pt idx="11">
                  <c:v>892.68</c:v>
                </c:pt>
                <c:pt idx="12">
                  <c:v>1514.59</c:v>
                </c:pt>
                <c:pt idx="13">
                  <c:v>1300.99</c:v>
                </c:pt>
                <c:pt idx="14">
                  <c:v>1520.86</c:v>
                </c:pt>
                <c:pt idx="15">
                  <c:v>2155.34</c:v>
                </c:pt>
                <c:pt idx="16">
                  <c:v>1866.32</c:v>
                </c:pt>
              </c:numCache>
            </c:numRef>
          </c:yVal>
          <c:smooth val="1"/>
          <c:extLst>
            <c:ext xmlns:c16="http://schemas.microsoft.com/office/drawing/2014/chart" uri="{C3380CC4-5D6E-409C-BE32-E72D297353CC}">
              <c16:uniqueId val="{00000001-DD70-7046-8410-57180D800C2A}"/>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'[1]Cunjak et al. 2013'!$P$26</c:f>
              <c:strCache>
                <c:ptCount val="1"/>
                <c:pt idx="0">
                  <c:v>Smolt Total</c:v>
                </c:pt>
              </c:strCache>
            </c:strRef>
          </c:tx>
          <c:spPr>
            <a:ln w="19050" cap="rnd">
              <a:noFill/>
              <a:round/>
            </a:ln>
            <a:effectLst/>
          </c:spPr>
          <c:marker>
            <c:symbol val="circle"/>
            <c:size val="5"/>
            <c:spPr>
              <a:solidFill>
                <a:schemeClr val="accent1"/>
              </a:solidFill>
              <a:ln w="9525">
                <a:solidFill>
                  <a:schemeClr val="accent1"/>
                </a:solidFill>
              </a:ln>
              <a:effectLst/>
            </c:spPr>
          </c:marker>
          <c:xVal>
            <c:numRef>
              <c:f>'[1]Cunjak et al. 2013'!$O$27:$O$43</c:f>
              <c:numCache>
                <c:formatCode>General</c:formatCode>
                <c:ptCount val="17"/>
                <c:pt idx="0">
                  <c:v>0.161965</c:v>
                </c:pt>
                <c:pt idx="1">
                  <c:v>0.164238</c:v>
                </c:pt>
                <c:pt idx="2">
                  <c:v>0.20479700000000001</c:v>
                </c:pt>
                <c:pt idx="3">
                  <c:v>0.219579</c:v>
                </c:pt>
                <c:pt idx="4">
                  <c:v>0.235237</c:v>
                </c:pt>
                <c:pt idx="5">
                  <c:v>0.24219299999999999</c:v>
                </c:pt>
                <c:pt idx="6">
                  <c:v>0.24457799999999999</c:v>
                </c:pt>
                <c:pt idx="7">
                  <c:v>0.27588200000000002</c:v>
                </c:pt>
                <c:pt idx="8">
                  <c:v>0.28661500000000001</c:v>
                </c:pt>
                <c:pt idx="9">
                  <c:v>0.35153800000000002</c:v>
                </c:pt>
                <c:pt idx="10">
                  <c:v>0.37781100000000001</c:v>
                </c:pt>
                <c:pt idx="11">
                  <c:v>0.39576</c:v>
                </c:pt>
                <c:pt idx="12">
                  <c:v>0.471443</c:v>
                </c:pt>
                <c:pt idx="13">
                  <c:v>0.47609899999999999</c:v>
                </c:pt>
                <c:pt idx="14">
                  <c:v>0.48625600000000002</c:v>
                </c:pt>
                <c:pt idx="15">
                  <c:v>0.554925</c:v>
                </c:pt>
                <c:pt idx="16">
                  <c:v>0.64064900000000002</c:v>
                </c:pt>
              </c:numCache>
            </c:numRef>
          </c:xVal>
          <c:yVal>
            <c:numRef>
              <c:f>'[1]Cunjak et al. 2013'!$P$27:$P$43</c:f>
              <c:numCache>
                <c:formatCode>General</c:formatCode>
                <c:ptCount val="17"/>
                <c:pt idx="0">
                  <c:v>1671.79</c:v>
                </c:pt>
                <c:pt idx="1">
                  <c:v>1037.28</c:v>
                </c:pt>
                <c:pt idx="2">
                  <c:v>1232.01</c:v>
                </c:pt>
                <c:pt idx="3">
                  <c:v>943.02</c:v>
                </c:pt>
                <c:pt idx="4">
                  <c:v>1590.08</c:v>
                </c:pt>
                <c:pt idx="5">
                  <c:v>1005.83</c:v>
                </c:pt>
                <c:pt idx="6">
                  <c:v>1451.87</c:v>
                </c:pt>
                <c:pt idx="7">
                  <c:v>2620.36</c:v>
                </c:pt>
                <c:pt idx="8">
                  <c:v>861.32</c:v>
                </c:pt>
                <c:pt idx="9">
                  <c:v>2978.41</c:v>
                </c:pt>
                <c:pt idx="10">
                  <c:v>716.78</c:v>
                </c:pt>
                <c:pt idx="11">
                  <c:v>892.68</c:v>
                </c:pt>
                <c:pt idx="12">
                  <c:v>1514.59</c:v>
                </c:pt>
                <c:pt idx="13">
                  <c:v>1300.99</c:v>
                </c:pt>
                <c:pt idx="14">
                  <c:v>1520.86</c:v>
                </c:pt>
                <c:pt idx="15">
                  <c:v>2155.34</c:v>
                </c:pt>
                <c:pt idx="16">
                  <c:v>1866.32</c:v>
                </c:pt>
              </c:numCache>
            </c:numRef>
          </c:yVal>
          <c:smooth val="0"/>
          <c:extLst>
            <c:ext xmlns:c16="http://schemas.microsoft.com/office/drawing/2014/chart" uri="{C3380CC4-5D6E-409C-BE32-E72D297353CC}">
              <c16:uniqueId val="{00000000-2BC9-9543-B678-559295927239}"/>
            </c:ext>
          </c:extLst>
        </c:ser>
        <c:dLbls>
          <c:showLegendKey val="0"/>
          <c:showVal val="0"/>
          <c:showCatName val="0"/>
          <c:showSerName val="0"/>
          <c:showPercent val="0"/>
          <c:showBubbleSize val="0"/>
        </c:dLbls>
        <c:axId val="532217952"/>
        <c:axId val="532218280"/>
      </c:scatterChart>
      <c:valAx>
        <c:axId val="532217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8280"/>
        <c:crosses val="autoZero"/>
        <c:crossBetween val="midCat"/>
      </c:valAx>
      <c:valAx>
        <c:axId val="532218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2179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5.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603250</xdr:colOff>
      <xdr:row>3</xdr:row>
      <xdr:rowOff>63500</xdr:rowOff>
    </xdr:from>
    <xdr:to>
      <xdr:col>12</xdr:col>
      <xdr:colOff>552450</xdr:colOff>
      <xdr:row>18</xdr:row>
      <xdr:rowOff>139700</xdr:rowOff>
    </xdr:to>
    <xdr:graphicFrame macro="">
      <xdr:nvGraphicFramePr>
        <xdr:cNvPr id="3" name="Chart 2">
          <a:extLst>
            <a:ext uri="{FF2B5EF4-FFF2-40B4-BE49-F238E27FC236}">
              <a16:creationId xmlns:a16="http://schemas.microsoft.com/office/drawing/2014/main" id="{6F8FF98A-870C-43A1-070C-C99BD4A55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2</xdr:col>
      <xdr:colOff>57150</xdr:colOff>
      <xdr:row>35</xdr:row>
      <xdr:rowOff>44450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63500</xdr:colOff>
      <xdr:row>12</xdr:row>
      <xdr:rowOff>114300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5</xdr:col>
      <xdr:colOff>114300</xdr:colOff>
      <xdr:row>18</xdr:row>
      <xdr:rowOff>165100</xdr:rowOff>
    </xdr:from>
    <xdr:to>
      <xdr:col>13</xdr:col>
      <xdr:colOff>507250</xdr:colOff>
      <xdr:row>37</xdr:row>
      <xdr:rowOff>12700</xdr:rowOff>
    </xdr:to>
    <xdr:pic>
      <xdr:nvPicPr>
        <xdr:cNvPr id="2" name="Picture 1">
          <a:extLst>
            <a:ext uri="{FF2B5EF4-FFF2-40B4-BE49-F238E27FC236}">
              <a16:creationId xmlns:a16="http://schemas.microsoft.com/office/drawing/2014/main" id="{EF95CFBF-77A4-D55B-EA2A-A935DC587F47}"/>
            </a:ext>
          </a:extLst>
        </xdr:cNvPr>
        <xdr:cNvPicPr>
          <a:picLocks noChangeAspect="1"/>
        </xdr:cNvPicPr>
      </xdr:nvPicPr>
      <xdr:blipFill>
        <a:blip xmlns:r="http://schemas.openxmlformats.org/officeDocument/2006/relationships" r:embed="rId3"/>
        <a:stretch>
          <a:fillRect/>
        </a:stretch>
      </xdr:blipFill>
      <xdr:spPr>
        <a:xfrm>
          <a:off x="7620000" y="3365500"/>
          <a:ext cx="7009650" cy="322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8</xdr:col>
      <xdr:colOff>438731</xdr:colOff>
      <xdr:row>22</xdr:row>
      <xdr:rowOff>84665</xdr:rowOff>
    </xdr:to>
    <xdr:pic>
      <xdr:nvPicPr>
        <xdr:cNvPr id="2" name="Picture 1">
          <a:extLst>
            <a:ext uri="{FF2B5EF4-FFF2-40B4-BE49-F238E27FC236}">
              <a16:creationId xmlns:a16="http://schemas.microsoft.com/office/drawing/2014/main" id="{1BAB18CF-0813-CC4C-A2F7-736326826CC5}"/>
            </a:ext>
          </a:extLst>
        </xdr:cNvPr>
        <xdr:cNvPicPr>
          <a:picLocks noChangeAspect="1"/>
        </xdr:cNvPicPr>
      </xdr:nvPicPr>
      <xdr:blipFill>
        <a:blip xmlns:r="http://schemas.openxmlformats.org/officeDocument/2006/relationships" r:embed="rId1"/>
        <a:stretch>
          <a:fillRect/>
        </a:stretch>
      </xdr:blipFill>
      <xdr:spPr>
        <a:xfrm>
          <a:off x="9664700" y="0"/>
          <a:ext cx="5391731" cy="4275665"/>
        </a:xfrm>
        <a:prstGeom prst="rect">
          <a:avLst/>
        </a:prstGeom>
      </xdr:spPr>
    </xdr:pic>
    <xdr:clientData/>
  </xdr:twoCellAnchor>
  <xdr:twoCellAnchor editAs="oneCell">
    <xdr:from>
      <xdr:col>3</xdr:col>
      <xdr:colOff>231322</xdr:colOff>
      <xdr:row>25</xdr:row>
      <xdr:rowOff>0</xdr:rowOff>
    </xdr:from>
    <xdr:to>
      <xdr:col>7</xdr:col>
      <xdr:colOff>671152</xdr:colOff>
      <xdr:row>59</xdr:row>
      <xdr:rowOff>10865</xdr:rowOff>
    </xdr:to>
    <xdr:pic>
      <xdr:nvPicPr>
        <xdr:cNvPr id="3" name="Picture 2">
          <a:extLst>
            <a:ext uri="{FF2B5EF4-FFF2-40B4-BE49-F238E27FC236}">
              <a16:creationId xmlns:a16="http://schemas.microsoft.com/office/drawing/2014/main" id="{B4FAA510-340E-2945-BE19-0F1343FF894E}"/>
            </a:ext>
          </a:extLst>
        </xdr:cNvPr>
        <xdr:cNvPicPr>
          <a:picLocks noChangeAspect="1"/>
        </xdr:cNvPicPr>
      </xdr:nvPicPr>
      <xdr:blipFill>
        <a:blip xmlns:r="http://schemas.openxmlformats.org/officeDocument/2006/relationships" r:embed="rId2"/>
        <a:stretch>
          <a:fillRect/>
        </a:stretch>
      </xdr:blipFill>
      <xdr:spPr>
        <a:xfrm>
          <a:off x="10569122" y="5219700"/>
          <a:ext cx="3818030" cy="6487865"/>
        </a:xfrm>
        <a:prstGeom prst="rect">
          <a:avLst/>
        </a:prstGeom>
      </xdr:spPr>
    </xdr:pic>
    <xdr:clientData/>
  </xdr:twoCellAnchor>
  <xdr:twoCellAnchor editAs="oneCell">
    <xdr:from>
      <xdr:col>2</xdr:col>
      <xdr:colOff>0</xdr:colOff>
      <xdr:row>60</xdr:row>
      <xdr:rowOff>0</xdr:rowOff>
    </xdr:from>
    <xdr:to>
      <xdr:col>8</xdr:col>
      <xdr:colOff>303549</xdr:colOff>
      <xdr:row>84</xdr:row>
      <xdr:rowOff>81618</xdr:rowOff>
    </xdr:to>
    <xdr:pic>
      <xdr:nvPicPr>
        <xdr:cNvPr id="4" name="Picture 3">
          <a:extLst>
            <a:ext uri="{FF2B5EF4-FFF2-40B4-BE49-F238E27FC236}">
              <a16:creationId xmlns:a16="http://schemas.microsoft.com/office/drawing/2014/main" id="{3A4F67DC-AB0F-934F-89AD-5E81F33EA591}"/>
            </a:ext>
          </a:extLst>
        </xdr:cNvPr>
        <xdr:cNvPicPr>
          <a:picLocks noChangeAspect="1"/>
        </xdr:cNvPicPr>
      </xdr:nvPicPr>
      <xdr:blipFill>
        <a:blip xmlns:r="http://schemas.openxmlformats.org/officeDocument/2006/relationships" r:embed="rId3"/>
        <a:stretch>
          <a:fillRect/>
        </a:stretch>
      </xdr:blipFill>
      <xdr:spPr>
        <a:xfrm>
          <a:off x="9664700" y="12598400"/>
          <a:ext cx="5256549" cy="4653618"/>
        </a:xfrm>
        <a:prstGeom prst="rect">
          <a:avLst/>
        </a:prstGeom>
      </xdr:spPr>
    </xdr:pic>
    <xdr:clientData/>
  </xdr:twoCellAnchor>
  <xdr:twoCellAnchor>
    <xdr:from>
      <xdr:col>10</xdr:col>
      <xdr:colOff>1381124</xdr:colOff>
      <xdr:row>44</xdr:row>
      <xdr:rowOff>13606</xdr:rowOff>
    </xdr:from>
    <xdr:to>
      <xdr:col>14</xdr:col>
      <xdr:colOff>122463</xdr:colOff>
      <xdr:row>54</xdr:row>
      <xdr:rowOff>160563</xdr:rowOff>
    </xdr:to>
    <xdr:graphicFrame macro="">
      <xdr:nvGraphicFramePr>
        <xdr:cNvPr id="8" name="Chart 7">
          <a:extLst>
            <a:ext uri="{FF2B5EF4-FFF2-40B4-BE49-F238E27FC236}">
              <a16:creationId xmlns:a16="http://schemas.microsoft.com/office/drawing/2014/main" id="{721BD249-B2F9-9346-B582-9AC137F92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33</xdr:row>
      <xdr:rowOff>27214</xdr:rowOff>
    </xdr:from>
    <xdr:to>
      <xdr:col>1</xdr:col>
      <xdr:colOff>5334421</xdr:colOff>
      <xdr:row>77</xdr:row>
      <xdr:rowOff>181679</xdr:rowOff>
    </xdr:to>
    <xdr:pic>
      <xdr:nvPicPr>
        <xdr:cNvPr id="10" name="Picture 9">
          <a:extLst>
            <a:ext uri="{FF2B5EF4-FFF2-40B4-BE49-F238E27FC236}">
              <a16:creationId xmlns:a16="http://schemas.microsoft.com/office/drawing/2014/main" id="{31AA506B-3E03-0545-892E-467A828FCAB9}"/>
            </a:ext>
          </a:extLst>
        </xdr:cNvPr>
        <xdr:cNvPicPr>
          <a:picLocks noChangeAspect="1"/>
        </xdr:cNvPicPr>
      </xdr:nvPicPr>
      <xdr:blipFill>
        <a:blip xmlns:r="http://schemas.openxmlformats.org/officeDocument/2006/relationships" r:embed="rId5"/>
        <a:stretch>
          <a:fillRect/>
        </a:stretch>
      </xdr:blipFill>
      <xdr:spPr>
        <a:xfrm>
          <a:off x="0" y="7482114"/>
          <a:ext cx="8484021" cy="8536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workbookViewId="0">
      <selection activeCell="F2" sqref="F2:F18"/>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5">
        <v>24.91769231</v>
      </c>
      <c r="B2" s="15">
        <v>43.9710692313</v>
      </c>
      <c r="C2" s="3">
        <v>0</v>
      </c>
      <c r="D2" s="3">
        <v>0</v>
      </c>
      <c r="E2" s="3">
        <v>100</v>
      </c>
    </row>
    <row r="3" spans="1:6" ht="14.25" customHeight="1" x14ac:dyDescent="0.2">
      <c r="A3" s="15">
        <v>25.267384620000001</v>
      </c>
      <c r="B3" s="15">
        <v>44.051498462600001</v>
      </c>
      <c r="C3" s="3">
        <v>0</v>
      </c>
      <c r="D3" s="3">
        <v>0</v>
      </c>
      <c r="E3" s="3">
        <v>100</v>
      </c>
    </row>
    <row r="4" spans="1:6" ht="14.25" customHeight="1" x14ac:dyDescent="0.2">
      <c r="A4" s="15">
        <v>31.50723077</v>
      </c>
      <c r="B4" s="15">
        <v>45.486663077100005</v>
      </c>
      <c r="C4" s="3">
        <v>0</v>
      </c>
      <c r="D4" s="3">
        <v>0</v>
      </c>
      <c r="E4" s="3">
        <v>100</v>
      </c>
    </row>
    <row r="5" spans="1:6" ht="14.25" customHeight="1" x14ac:dyDescent="0.2">
      <c r="A5" s="15">
        <v>33.781384619999997</v>
      </c>
      <c r="B5" s="15">
        <v>46.009718462600006</v>
      </c>
      <c r="C5" s="3">
        <v>0</v>
      </c>
      <c r="D5" s="3">
        <v>0</v>
      </c>
      <c r="E5" s="3">
        <v>100</v>
      </c>
    </row>
    <row r="6" spans="1:6" ht="14.25" customHeight="1" x14ac:dyDescent="0.2">
      <c r="A6" s="15">
        <v>36.190307689999997</v>
      </c>
      <c r="B6" s="15">
        <v>46.563770768700003</v>
      </c>
      <c r="C6" s="3">
        <v>0</v>
      </c>
      <c r="D6" s="3">
        <v>0</v>
      </c>
      <c r="E6" s="3">
        <v>100</v>
      </c>
    </row>
    <row r="7" spans="1:6" ht="14.25" customHeight="1" x14ac:dyDescent="0.2">
      <c r="A7" s="15">
        <v>37.260461540000001</v>
      </c>
      <c r="B7" s="15">
        <v>46.809906154200007</v>
      </c>
      <c r="C7" s="3">
        <v>0</v>
      </c>
      <c r="D7" s="3">
        <v>0</v>
      </c>
      <c r="E7" s="3">
        <v>100</v>
      </c>
    </row>
    <row r="8" spans="1:6" ht="14.25" customHeight="1" x14ac:dyDescent="0.2">
      <c r="A8" s="15">
        <v>37.627384620000001</v>
      </c>
      <c r="B8" s="15">
        <v>46.894298462600005</v>
      </c>
      <c r="C8" s="3">
        <v>0</v>
      </c>
      <c r="D8" s="3">
        <v>0</v>
      </c>
      <c r="E8" s="3">
        <v>100</v>
      </c>
    </row>
    <row r="9" spans="1:6" ht="14.25" customHeight="1" x14ac:dyDescent="0.2">
      <c r="A9" s="15">
        <v>42.443384620000003</v>
      </c>
      <c r="B9" s="15">
        <v>48.0019784626</v>
      </c>
      <c r="C9" s="3">
        <v>0</v>
      </c>
      <c r="D9" s="3">
        <v>0</v>
      </c>
      <c r="E9" s="3">
        <v>100</v>
      </c>
    </row>
    <row r="10" spans="1:6" ht="14.25" customHeight="1" x14ac:dyDescent="0.2">
      <c r="A10" s="15">
        <v>44.09461538</v>
      </c>
      <c r="B10" s="15">
        <v>48.381761537400003</v>
      </c>
      <c r="C10" s="3">
        <v>0</v>
      </c>
      <c r="D10" s="3">
        <v>0</v>
      </c>
      <c r="E10" s="3">
        <v>100</v>
      </c>
    </row>
    <row r="11" spans="1:6" ht="14.25" customHeight="1" x14ac:dyDescent="0.2">
      <c r="A11" s="15">
        <v>54.082769229999997</v>
      </c>
      <c r="B11" s="15">
        <v>50.679036922900004</v>
      </c>
      <c r="C11" s="3">
        <v>0</v>
      </c>
      <c r="D11" s="3">
        <v>0</v>
      </c>
      <c r="E11" s="3">
        <v>100</v>
      </c>
    </row>
    <row r="12" spans="1:6" ht="14.25" customHeight="1" x14ac:dyDescent="0.2">
      <c r="A12" s="15">
        <v>58.124769229999998</v>
      </c>
      <c r="B12" s="15">
        <v>51.608696922900002</v>
      </c>
      <c r="C12" s="3">
        <v>0</v>
      </c>
      <c r="D12" s="3">
        <v>0</v>
      </c>
      <c r="E12" s="3">
        <v>100</v>
      </c>
    </row>
    <row r="13" spans="1:6" ht="14.25" customHeight="1" x14ac:dyDescent="0.2">
      <c r="A13" s="15">
        <v>60.886153849999999</v>
      </c>
      <c r="B13" s="15">
        <v>52.2438153855</v>
      </c>
      <c r="C13" s="3">
        <v>0</v>
      </c>
      <c r="D13" s="3">
        <v>0</v>
      </c>
      <c r="E13" s="3">
        <v>100</v>
      </c>
    </row>
    <row r="14" spans="1:6" ht="14.25" customHeight="1" x14ac:dyDescent="0.2">
      <c r="A14" s="15">
        <v>72.529692310000001</v>
      </c>
      <c r="B14" s="15">
        <v>54.921829231300002</v>
      </c>
      <c r="C14" s="3">
        <v>0</v>
      </c>
      <c r="D14" s="3">
        <v>0</v>
      </c>
      <c r="E14" s="3">
        <v>100</v>
      </c>
    </row>
    <row r="15" spans="1:6" ht="14.25" customHeight="1" x14ac:dyDescent="0.2">
      <c r="A15" s="15">
        <v>73.245999999999995</v>
      </c>
      <c r="B15" s="15">
        <v>55.086579999999998</v>
      </c>
      <c r="C15" s="3">
        <v>0</v>
      </c>
      <c r="D15" s="3">
        <v>0</v>
      </c>
      <c r="E15" s="3">
        <v>100</v>
      </c>
    </row>
    <row r="16" spans="1:6" ht="14.25" customHeight="1" x14ac:dyDescent="0.2">
      <c r="A16" s="15">
        <v>74.808615380000006</v>
      </c>
      <c r="B16" s="15">
        <v>55.445981537400002</v>
      </c>
      <c r="C16" s="3">
        <v>0</v>
      </c>
      <c r="D16" s="3">
        <v>0</v>
      </c>
      <c r="E16" s="3">
        <v>100</v>
      </c>
    </row>
    <row r="17" spans="1:5" ht="14.25" customHeight="1" x14ac:dyDescent="0.2">
      <c r="A17" s="15">
        <v>85.373076920000003</v>
      </c>
      <c r="B17" s="15">
        <v>57.875807691600002</v>
      </c>
      <c r="C17" s="3">
        <v>0</v>
      </c>
      <c r="D17" s="3">
        <v>0</v>
      </c>
      <c r="E17" s="3">
        <v>100</v>
      </c>
    </row>
    <row r="18" spans="1:5" ht="14.25" customHeight="1" x14ac:dyDescent="0.2">
      <c r="A18" s="15">
        <v>98.561384619999998</v>
      </c>
      <c r="B18" s="15">
        <v>60.909118462599999</v>
      </c>
      <c r="C18" s="3">
        <v>0</v>
      </c>
      <c r="D18" s="3">
        <v>0</v>
      </c>
      <c r="E18" s="3">
        <v>100</v>
      </c>
    </row>
    <row r="19" spans="1:5" ht="14.25" customHeight="1" x14ac:dyDescent="0.2"/>
    <row r="20" spans="1:5" ht="14.25" customHeight="1" x14ac:dyDescent="0.2"/>
    <row r="21" spans="1:5" ht="14.25" customHeight="1" x14ac:dyDescent="0.2"/>
    <row r="22" spans="1:5" ht="14.25" customHeight="1" x14ac:dyDescent="0.2"/>
    <row r="23" spans="1:5" ht="14.25" customHeight="1" x14ac:dyDescent="0.2"/>
    <row r="24" spans="1:5" ht="14.25" customHeight="1" x14ac:dyDescent="0.2"/>
    <row r="25" spans="1:5" ht="14.25" customHeight="1" x14ac:dyDescent="0.2"/>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zoomScale="82" workbookViewId="0">
      <selection activeCell="G43" sqref="G43"/>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29</v>
      </c>
      <c r="L1" s="4" t="s">
        <v>0</v>
      </c>
      <c r="M1" s="4" t="s">
        <v>5</v>
      </c>
      <c r="N1" s="4" t="s">
        <v>77</v>
      </c>
    </row>
    <row r="2" spans="4:14" ht="14.25" customHeight="1" x14ac:dyDescent="0.2">
      <c r="D2" s="6" t="s">
        <v>10</v>
      </c>
      <c r="E2" s="7" t="s">
        <v>74</v>
      </c>
      <c r="G2">
        <v>11</v>
      </c>
      <c r="H2" t="s">
        <v>75</v>
      </c>
      <c r="I2" t="s">
        <v>34</v>
      </c>
      <c r="J2" s="13">
        <v>0.161965</v>
      </c>
      <c r="K2" s="14">
        <v>1671.79</v>
      </c>
      <c r="L2" s="15">
        <v>24.91769231</v>
      </c>
      <c r="M2" s="16">
        <v>0.56130284279999998</v>
      </c>
      <c r="N2">
        <f>(0.0023)*L2+0.3824</f>
        <v>0.43971069231300003</v>
      </c>
    </row>
    <row r="3" spans="4:14" ht="14.25" customHeight="1" x14ac:dyDescent="0.2">
      <c r="D3" s="8" t="s">
        <v>11</v>
      </c>
      <c r="E3" s="9" t="s">
        <v>73</v>
      </c>
      <c r="G3">
        <v>11</v>
      </c>
      <c r="H3" t="s">
        <v>75</v>
      </c>
      <c r="I3" t="s">
        <v>34</v>
      </c>
      <c r="J3" s="13">
        <v>0.164238</v>
      </c>
      <c r="K3" s="14">
        <v>1037.28</v>
      </c>
      <c r="L3" s="15">
        <v>25.267384620000001</v>
      </c>
      <c r="M3" s="16">
        <v>0.34826635690000002</v>
      </c>
      <c r="N3">
        <f t="shared" ref="N3:N18" si="0">(0.0023)*L3+0.3824</f>
        <v>0.44051498462600003</v>
      </c>
    </row>
    <row r="4" spans="4:14" ht="14.25" customHeight="1" x14ac:dyDescent="0.2">
      <c r="D4" s="8" t="s">
        <v>12</v>
      </c>
      <c r="E4" s="9" t="s">
        <v>71</v>
      </c>
      <c r="G4">
        <v>11</v>
      </c>
      <c r="H4" t="s">
        <v>75</v>
      </c>
      <c r="I4" t="s">
        <v>34</v>
      </c>
      <c r="J4" s="13">
        <v>0.20479700000000001</v>
      </c>
      <c r="K4" s="14">
        <v>1232.01</v>
      </c>
      <c r="L4" s="15">
        <v>31.50723077</v>
      </c>
      <c r="M4" s="16">
        <v>0.4136468787</v>
      </c>
      <c r="N4">
        <f t="shared" si="0"/>
        <v>0.45486663077100004</v>
      </c>
    </row>
    <row r="5" spans="4:14" ht="14.25" customHeight="1" x14ac:dyDescent="0.2">
      <c r="D5" s="8" t="s">
        <v>13</v>
      </c>
      <c r="E5" s="9" t="s">
        <v>45</v>
      </c>
      <c r="G5">
        <v>11</v>
      </c>
      <c r="H5" t="s">
        <v>75</v>
      </c>
      <c r="I5" t="s">
        <v>34</v>
      </c>
      <c r="J5" s="13">
        <v>0.219579</v>
      </c>
      <c r="K5" s="14">
        <v>943.02</v>
      </c>
      <c r="L5" s="15">
        <v>33.781384619999997</v>
      </c>
      <c r="M5" s="16">
        <v>0.31661859850000001</v>
      </c>
      <c r="N5">
        <f t="shared" si="0"/>
        <v>0.46009718462600002</v>
      </c>
    </row>
    <row r="6" spans="4:14" ht="14.25" customHeight="1" x14ac:dyDescent="0.2">
      <c r="D6" s="8" t="s">
        <v>14</v>
      </c>
      <c r="E6" s="9" t="s">
        <v>15</v>
      </c>
      <c r="G6">
        <v>11</v>
      </c>
      <c r="H6" t="s">
        <v>75</v>
      </c>
      <c r="I6" t="s">
        <v>34</v>
      </c>
      <c r="J6" s="13">
        <v>0.235237</v>
      </c>
      <c r="K6" s="14">
        <v>1590.08</v>
      </c>
      <c r="L6" s="15">
        <v>36.190307689999997</v>
      </c>
      <c r="M6" s="16">
        <v>0.53386874200000001</v>
      </c>
      <c r="N6">
        <f t="shared" si="0"/>
        <v>0.46563770768700002</v>
      </c>
    </row>
    <row r="7" spans="4:14" ht="14.25" customHeight="1" x14ac:dyDescent="0.2">
      <c r="D7" s="8" t="s">
        <v>16</v>
      </c>
      <c r="E7" s="9" t="s">
        <v>76</v>
      </c>
      <c r="G7">
        <v>11</v>
      </c>
      <c r="H7" t="s">
        <v>75</v>
      </c>
      <c r="I7" t="s">
        <v>34</v>
      </c>
      <c r="J7" s="13">
        <v>0.24219299999999999</v>
      </c>
      <c r="K7" s="14">
        <v>1005.83</v>
      </c>
      <c r="L7" s="15">
        <v>37.260461540000001</v>
      </c>
      <c r="M7" s="16">
        <v>0.33770703159999998</v>
      </c>
      <c r="N7">
        <f t="shared" si="0"/>
        <v>0.46809906154200004</v>
      </c>
    </row>
    <row r="8" spans="4:14" ht="14.25" customHeight="1" x14ac:dyDescent="0.2">
      <c r="D8" s="8" t="s">
        <v>17</v>
      </c>
      <c r="E8" s="9" t="s">
        <v>61</v>
      </c>
      <c r="G8">
        <v>11</v>
      </c>
      <c r="H8" t="s">
        <v>75</v>
      </c>
      <c r="I8" t="s">
        <v>34</v>
      </c>
      <c r="J8" s="13">
        <v>0.24457799999999999</v>
      </c>
      <c r="K8" s="14">
        <v>1451.87</v>
      </c>
      <c r="L8" s="15">
        <v>37.627384620000001</v>
      </c>
      <c r="M8" s="16">
        <v>0.48746478830000001</v>
      </c>
      <c r="N8">
        <f t="shared" si="0"/>
        <v>0.46894298462600004</v>
      </c>
    </row>
    <row r="9" spans="4:14" ht="14.25" customHeight="1" x14ac:dyDescent="0.2">
      <c r="D9" s="8" t="s">
        <v>18</v>
      </c>
      <c r="E9" s="9" t="s">
        <v>72</v>
      </c>
      <c r="G9">
        <v>11</v>
      </c>
      <c r="H9" t="s">
        <v>75</v>
      </c>
      <c r="I9" t="s">
        <v>34</v>
      </c>
      <c r="J9" s="13">
        <v>0.27588200000000002</v>
      </c>
      <c r="K9" s="14">
        <v>2620.36</v>
      </c>
      <c r="L9" s="15">
        <v>42.443384620000003</v>
      </c>
      <c r="M9" s="16">
        <v>0.87978485159999997</v>
      </c>
      <c r="N9">
        <f t="shared" si="0"/>
        <v>0.48001978462600003</v>
      </c>
    </row>
    <row r="10" spans="4:14" ht="14.25" customHeight="1" x14ac:dyDescent="0.25">
      <c r="D10" s="10" t="s">
        <v>19</v>
      </c>
      <c r="E10" s="11" t="s">
        <v>30</v>
      </c>
      <c r="G10">
        <v>11</v>
      </c>
      <c r="H10" t="s">
        <v>75</v>
      </c>
      <c r="I10" t="s">
        <v>34</v>
      </c>
      <c r="J10" s="13">
        <v>0.28661500000000001</v>
      </c>
      <c r="K10" s="14">
        <v>861.32</v>
      </c>
      <c r="L10" s="15">
        <v>44.09461538</v>
      </c>
      <c r="M10" s="16">
        <v>0.28918785530000002</v>
      </c>
      <c r="N10">
        <f t="shared" si="0"/>
        <v>0.48381761537400003</v>
      </c>
    </row>
    <row r="11" spans="4:14" ht="14.25" customHeight="1" x14ac:dyDescent="0.2">
      <c r="G11">
        <v>11</v>
      </c>
      <c r="H11" t="s">
        <v>75</v>
      </c>
      <c r="I11" t="s">
        <v>34</v>
      </c>
      <c r="J11" s="13">
        <v>0.35153800000000002</v>
      </c>
      <c r="K11" s="14">
        <v>2978.41</v>
      </c>
      <c r="L11" s="15">
        <v>54.082769229999997</v>
      </c>
      <c r="M11" s="16">
        <v>1</v>
      </c>
      <c r="N11">
        <f t="shared" si="0"/>
        <v>0.506790369229</v>
      </c>
    </row>
    <row r="12" spans="4:14" ht="14.25" customHeight="1" x14ac:dyDescent="0.2">
      <c r="D12" s="12" t="s">
        <v>31</v>
      </c>
      <c r="G12">
        <v>11</v>
      </c>
      <c r="H12" t="s">
        <v>75</v>
      </c>
      <c r="I12" t="s">
        <v>34</v>
      </c>
      <c r="J12" s="13">
        <v>0.37781100000000001</v>
      </c>
      <c r="K12" s="14">
        <v>716.78</v>
      </c>
      <c r="L12" s="15">
        <v>58.124769229999998</v>
      </c>
      <c r="M12" s="16">
        <v>0.2406586064</v>
      </c>
      <c r="N12">
        <f t="shared" si="0"/>
        <v>0.51608696922899999</v>
      </c>
    </row>
    <row r="13" spans="4:14" ht="14.25" customHeight="1" x14ac:dyDescent="0.2">
      <c r="G13">
        <v>11</v>
      </c>
      <c r="H13" t="s">
        <v>75</v>
      </c>
      <c r="I13" t="s">
        <v>34</v>
      </c>
      <c r="J13" s="13">
        <v>0.39576</v>
      </c>
      <c r="K13" s="14">
        <v>892.68</v>
      </c>
      <c r="L13" s="15">
        <v>60.886153849999999</v>
      </c>
      <c r="M13" s="16">
        <v>0.29971696310000001</v>
      </c>
      <c r="N13">
        <f t="shared" si="0"/>
        <v>0.52243815385500003</v>
      </c>
    </row>
    <row r="14" spans="4:14" ht="14.25" customHeight="1" x14ac:dyDescent="0.2">
      <c r="G14">
        <v>11</v>
      </c>
      <c r="H14" t="s">
        <v>75</v>
      </c>
      <c r="I14" t="s">
        <v>34</v>
      </c>
      <c r="J14" s="13">
        <v>0.471443</v>
      </c>
      <c r="K14" s="14">
        <v>1514.59</v>
      </c>
      <c r="L14" s="15">
        <v>72.529692310000001</v>
      </c>
      <c r="M14" s="16">
        <v>0.50852300390000005</v>
      </c>
      <c r="N14">
        <f t="shared" si="0"/>
        <v>0.54921829231300001</v>
      </c>
    </row>
    <row r="15" spans="4:14" ht="14.25" customHeight="1" x14ac:dyDescent="0.2">
      <c r="G15">
        <v>11</v>
      </c>
      <c r="H15" t="s">
        <v>75</v>
      </c>
      <c r="I15" t="s">
        <v>34</v>
      </c>
      <c r="J15" s="13">
        <v>0.47609899999999999</v>
      </c>
      <c r="K15" s="14">
        <v>1300.99</v>
      </c>
      <c r="L15" s="15">
        <v>73.245999999999995</v>
      </c>
      <c r="M15" s="16">
        <v>0.43680688690000002</v>
      </c>
      <c r="N15">
        <f t="shared" si="0"/>
        <v>0.55086579999999996</v>
      </c>
    </row>
    <row r="16" spans="4:14" ht="14.25" customHeight="1" x14ac:dyDescent="0.2">
      <c r="G16">
        <v>11</v>
      </c>
      <c r="H16" t="s">
        <v>75</v>
      </c>
      <c r="I16" t="s">
        <v>34</v>
      </c>
      <c r="J16" s="13">
        <v>0.48625600000000002</v>
      </c>
      <c r="K16" s="14">
        <v>1520.86</v>
      </c>
      <c r="L16" s="15">
        <v>74.808615380000006</v>
      </c>
      <c r="M16" s="16">
        <v>0.51062815390000005</v>
      </c>
      <c r="N16">
        <f t="shared" si="0"/>
        <v>0.55445981537400002</v>
      </c>
    </row>
    <row r="17" spans="4:14" ht="14.25" customHeight="1" x14ac:dyDescent="0.2">
      <c r="G17">
        <v>11</v>
      </c>
      <c r="H17" t="s">
        <v>75</v>
      </c>
      <c r="I17" t="s">
        <v>34</v>
      </c>
      <c r="J17" s="13">
        <v>0.554925</v>
      </c>
      <c r="K17" s="14">
        <v>2155.34</v>
      </c>
      <c r="L17" s="15">
        <v>85.373076920000003</v>
      </c>
      <c r="M17" s="16">
        <v>0.7236545674</v>
      </c>
      <c r="N17">
        <f t="shared" si="0"/>
        <v>0.57875807691600001</v>
      </c>
    </row>
    <row r="18" spans="4:14" ht="14.25" customHeight="1" x14ac:dyDescent="0.2">
      <c r="G18">
        <v>11</v>
      </c>
      <c r="H18" t="s">
        <v>75</v>
      </c>
      <c r="I18" t="s">
        <v>34</v>
      </c>
      <c r="J18" s="13">
        <v>0.64064900000000002</v>
      </c>
      <c r="K18" s="14">
        <v>1866.32</v>
      </c>
      <c r="L18" s="15">
        <v>98.561384619999998</v>
      </c>
      <c r="M18" s="16">
        <v>0.62661621469999995</v>
      </c>
      <c r="N18">
        <f t="shared" si="0"/>
        <v>0.60909118462599998</v>
      </c>
    </row>
    <row r="19" spans="4:14" ht="14.25" customHeight="1" x14ac:dyDescent="0.2"/>
    <row r="20" spans="4:14" ht="14.25" customHeight="1" x14ac:dyDescent="0.2"/>
    <row r="21" spans="4:14" ht="14.25" customHeight="1" x14ac:dyDescent="0.2"/>
    <row r="22" spans="4:14" ht="14.25" customHeight="1" x14ac:dyDescent="0.2"/>
    <row r="23" spans="4:14" ht="14.25" customHeight="1" x14ac:dyDescent="0.2"/>
    <row r="24" spans="4:14" ht="14.25" customHeight="1" x14ac:dyDescent="0.2"/>
    <row r="25" spans="4:14" ht="14.25" customHeight="1" x14ac:dyDescent="0.2"/>
    <row r="26" spans="4:14" ht="14.25" customHeight="1" x14ac:dyDescent="0.2"/>
    <row r="27" spans="4:14" ht="14.25" customHeight="1" x14ac:dyDescent="0.2"/>
    <row r="28" spans="4:14" ht="14.25" customHeight="1" x14ac:dyDescent="0.2"/>
    <row r="29" spans="4:14" ht="14.25" customHeight="1" x14ac:dyDescent="0.2"/>
    <row r="30" spans="4:14" ht="14.25" customHeight="1" x14ac:dyDescent="0.2"/>
    <row r="31" spans="4:14" ht="14.25" customHeight="1" x14ac:dyDescent="0.2"/>
    <row r="32" spans="4:14" ht="14.25" customHeight="1" x14ac:dyDescent="0.2">
      <c r="D32" s="3"/>
      <c r="E32" s="3"/>
    </row>
    <row r="33" spans="4:6" ht="14.25" customHeight="1" x14ac:dyDescent="0.2"/>
    <row r="34" spans="4:6" ht="14.25" customHeight="1" x14ac:dyDescent="0.2"/>
    <row r="35" spans="4:6" ht="14.25" customHeight="1" x14ac:dyDescent="0.2">
      <c r="D35" s="22" t="s">
        <v>32</v>
      </c>
      <c r="E35" s="22"/>
      <c r="F35" s="22"/>
    </row>
    <row r="36" spans="4:6" ht="14.25" customHeight="1" x14ac:dyDescent="0.2"/>
    <row r="37" spans="4:6" ht="14.25" customHeight="1" x14ac:dyDescent="0.2"/>
    <row r="38" spans="4:6" ht="14.25" customHeight="1" x14ac:dyDescent="0.2"/>
    <row r="39" spans="4:6" ht="14.25" customHeight="1" x14ac:dyDescent="0.2"/>
    <row r="40" spans="4:6" ht="14.25" customHeight="1" x14ac:dyDescent="0.2"/>
    <row r="41" spans="4:6" ht="14.25" customHeight="1" x14ac:dyDescent="0.2"/>
    <row r="42" spans="4:6" ht="14.25" customHeight="1" x14ac:dyDescent="0.2"/>
    <row r="43" spans="4:6" ht="14.25" customHeight="1" x14ac:dyDescent="0.2"/>
    <row r="44" spans="4:6" ht="14.25" customHeight="1" x14ac:dyDescent="0.2"/>
    <row r="45" spans="4:6" ht="14.25" customHeight="1" x14ac:dyDescent="0.2"/>
    <row r="46" spans="4:6" ht="14.25" customHeight="1" x14ac:dyDescent="0.2"/>
    <row r="47" spans="4:6" ht="14.25" customHeight="1" x14ac:dyDescent="0.2"/>
    <row r="48" spans="4:6"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D35:F3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6B1D-D697-AF44-96A0-E8B160BBA8ED}">
  <dimension ref="A1:R160"/>
  <sheetViews>
    <sheetView tabSelected="1" topLeftCell="B1" zoomScale="64" workbookViewId="0">
      <selection activeCell="S30" sqref="S30"/>
    </sheetView>
  </sheetViews>
  <sheetFormatPr baseColWidth="10" defaultColWidth="8.83203125" defaultRowHeight="15" x14ac:dyDescent="0.2"/>
  <cols>
    <col min="1" max="1" width="21.33203125" bestFit="1" customWidth="1"/>
    <col min="2" max="2" width="105.5" style="17" customWidth="1"/>
    <col min="11" max="11" width="41.6640625" bestFit="1" customWidth="1"/>
    <col min="12" max="12" width="22.33203125" bestFit="1" customWidth="1"/>
    <col min="13" max="13" width="29.6640625" bestFit="1" customWidth="1"/>
    <col min="14" max="14" width="28.33203125" bestFit="1" customWidth="1"/>
    <col min="15" max="15" width="17.33203125" bestFit="1" customWidth="1"/>
    <col min="16" max="16" width="14.5" customWidth="1"/>
    <col min="18" max="18" width="16.83203125" bestFit="1" customWidth="1"/>
    <col min="20" max="20" width="14.6640625" bestFit="1" customWidth="1"/>
  </cols>
  <sheetData>
    <row r="1" spans="1:17" ht="32" x14ac:dyDescent="0.2">
      <c r="A1" t="s">
        <v>35</v>
      </c>
      <c r="B1" s="17" t="s">
        <v>36</v>
      </c>
      <c r="O1" t="s">
        <v>37</v>
      </c>
      <c r="P1" s="18" t="s">
        <v>38</v>
      </c>
    </row>
    <row r="2" spans="1:17" ht="16" x14ac:dyDescent="0.2">
      <c r="A2" t="s">
        <v>21</v>
      </c>
      <c r="B2" s="17" t="s">
        <v>39</v>
      </c>
      <c r="O2" t="s">
        <v>33</v>
      </c>
      <c r="Q2" t="s">
        <v>40</v>
      </c>
    </row>
    <row r="3" spans="1:17" ht="16" x14ac:dyDescent="0.2">
      <c r="A3" t="s">
        <v>41</v>
      </c>
      <c r="B3" s="17" t="s">
        <v>42</v>
      </c>
      <c r="O3">
        <v>1.3820000000000001E-2</v>
      </c>
      <c r="Q3">
        <f>AVERAGE(R3:R160)</f>
        <v>0.42736291666666665</v>
      </c>
    </row>
    <row r="4" spans="1:17" ht="16" x14ac:dyDescent="0.2">
      <c r="A4" t="s">
        <v>22</v>
      </c>
      <c r="B4" s="17" t="s">
        <v>43</v>
      </c>
      <c r="O4">
        <v>4.1419999999999998E-2</v>
      </c>
      <c r="Q4" t="s">
        <v>44</v>
      </c>
    </row>
    <row r="5" spans="1:17" ht="16" x14ac:dyDescent="0.2">
      <c r="A5" t="s">
        <v>23</v>
      </c>
      <c r="B5" s="17" t="s">
        <v>45</v>
      </c>
      <c r="O5">
        <v>4.5710000000000001E-2</v>
      </c>
      <c r="Q5">
        <f>_xlfn.STDEV.S(R3:R160)</f>
        <v>0.29172030703158369</v>
      </c>
    </row>
    <row r="6" spans="1:17" ht="16" x14ac:dyDescent="0.2">
      <c r="A6" t="s">
        <v>24</v>
      </c>
      <c r="B6" s="17" t="s">
        <v>46</v>
      </c>
      <c r="O6">
        <v>0.10584</v>
      </c>
    </row>
    <row r="7" spans="1:17" x14ac:dyDescent="0.2">
      <c r="A7" s="18" t="s">
        <v>47</v>
      </c>
      <c r="O7">
        <v>0.22925000000000001</v>
      </c>
    </row>
    <row r="8" spans="1:17" ht="16" x14ac:dyDescent="0.2">
      <c r="A8" t="s">
        <v>26</v>
      </c>
      <c r="B8" s="17" t="s">
        <v>48</v>
      </c>
      <c r="O8">
        <v>0.26611000000000001</v>
      </c>
    </row>
    <row r="9" spans="1:17" ht="16" x14ac:dyDescent="0.2">
      <c r="A9" t="s">
        <v>27</v>
      </c>
      <c r="B9" s="17" t="s">
        <v>49</v>
      </c>
      <c r="O9">
        <v>0.31430999999999998</v>
      </c>
    </row>
    <row r="10" spans="1:17" ht="16" x14ac:dyDescent="0.2">
      <c r="A10" t="s">
        <v>28</v>
      </c>
      <c r="B10" s="17" t="s">
        <v>50</v>
      </c>
      <c r="O10">
        <v>0.41202</v>
      </c>
    </row>
    <row r="11" spans="1:17" x14ac:dyDescent="0.2">
      <c r="A11" s="18" t="s">
        <v>51</v>
      </c>
      <c r="O11">
        <v>0.45445000000000002</v>
      </c>
    </row>
    <row r="12" spans="1:17" ht="16" x14ac:dyDescent="0.2">
      <c r="A12" t="s">
        <v>26</v>
      </c>
      <c r="B12" s="17" t="s">
        <v>52</v>
      </c>
      <c r="O12">
        <v>0.47010000000000002</v>
      </c>
    </row>
    <row r="13" spans="1:17" ht="16" x14ac:dyDescent="0.2">
      <c r="A13" t="s">
        <v>27</v>
      </c>
      <c r="B13" s="17" t="s">
        <v>53</v>
      </c>
      <c r="O13">
        <v>0.47082000000000002</v>
      </c>
    </row>
    <row r="14" spans="1:17" ht="16" x14ac:dyDescent="0.2">
      <c r="A14" t="s">
        <v>28</v>
      </c>
      <c r="B14" s="17" t="s">
        <v>54</v>
      </c>
      <c r="O14">
        <v>0.55069000000000001</v>
      </c>
    </row>
    <row r="15" spans="1:17" x14ac:dyDescent="0.2">
      <c r="A15" s="18" t="s">
        <v>55</v>
      </c>
      <c r="O15">
        <v>0.59968999999999995</v>
      </c>
    </row>
    <row r="16" spans="1:17" ht="16" x14ac:dyDescent="0.2">
      <c r="A16" t="s">
        <v>26</v>
      </c>
      <c r="B16" s="17" t="s">
        <v>56</v>
      </c>
      <c r="O16">
        <v>0.64417999999999997</v>
      </c>
    </row>
    <row r="17" spans="1:15" ht="16" x14ac:dyDescent="0.2">
      <c r="A17" t="s">
        <v>27</v>
      </c>
      <c r="B17" s="17" t="s">
        <v>57</v>
      </c>
      <c r="O17">
        <v>0.81337999999999999</v>
      </c>
    </row>
    <row r="18" spans="1:15" ht="16" x14ac:dyDescent="0.2">
      <c r="A18" t="s">
        <v>28</v>
      </c>
      <c r="B18" s="17" t="s">
        <v>58</v>
      </c>
      <c r="O18">
        <v>0.87075000000000002</v>
      </c>
    </row>
    <row r="19" spans="1:15" x14ac:dyDescent="0.2">
      <c r="A19" s="18" t="s">
        <v>59</v>
      </c>
      <c r="O19">
        <v>1.1286099999999999</v>
      </c>
    </row>
    <row r="20" spans="1:15" ht="16" x14ac:dyDescent="0.2">
      <c r="A20" t="s">
        <v>26</v>
      </c>
      <c r="B20" s="17" t="s">
        <v>60</v>
      </c>
      <c r="O20">
        <v>1.14845</v>
      </c>
    </row>
    <row r="21" spans="1:15" ht="16" x14ac:dyDescent="0.2">
      <c r="A21" t="s">
        <v>27</v>
      </c>
      <c r="B21" s="17" t="s">
        <v>57</v>
      </c>
      <c r="O21">
        <v>0.22203999999999999</v>
      </c>
    </row>
    <row r="22" spans="1:15" ht="16" x14ac:dyDescent="0.2">
      <c r="A22" t="s">
        <v>28</v>
      </c>
      <c r="B22" s="17" t="s">
        <v>61</v>
      </c>
      <c r="O22">
        <v>0.24914</v>
      </c>
    </row>
    <row r="23" spans="1:15" x14ac:dyDescent="0.2">
      <c r="A23" s="18" t="s">
        <v>62</v>
      </c>
      <c r="O23">
        <v>0.27109</v>
      </c>
    </row>
    <row r="24" spans="1:15" ht="16" x14ac:dyDescent="0.2">
      <c r="A24" t="s">
        <v>26</v>
      </c>
      <c r="B24" s="17" t="s">
        <v>63</v>
      </c>
      <c r="L24" s="12" t="s">
        <v>20</v>
      </c>
      <c r="O24">
        <v>0.27786</v>
      </c>
    </row>
    <row r="25" spans="1:15" ht="16" x14ac:dyDescent="0.2">
      <c r="A25" t="s">
        <v>27</v>
      </c>
      <c r="B25" s="17" t="s">
        <v>64</v>
      </c>
      <c r="K25" s="18"/>
      <c r="L25" s="18" t="s">
        <v>65</v>
      </c>
      <c r="O25">
        <v>0.39377000000000001</v>
      </c>
    </row>
    <row r="26" spans="1:15" ht="16" x14ac:dyDescent="0.2">
      <c r="A26" t="s">
        <v>28</v>
      </c>
      <c r="B26" s="17" t="s">
        <v>58</v>
      </c>
      <c r="K26" s="19"/>
      <c r="L26" t="s">
        <v>66</v>
      </c>
      <c r="M26" s="19" t="s">
        <v>67</v>
      </c>
      <c r="O26">
        <v>0.41688999999999998</v>
      </c>
    </row>
    <row r="27" spans="1:15" ht="16" x14ac:dyDescent="0.2">
      <c r="B27" s="17" t="s">
        <v>68</v>
      </c>
      <c r="L27">
        <v>0.161965</v>
      </c>
      <c r="M27">
        <v>1671.79</v>
      </c>
      <c r="O27">
        <v>0.55454999999999999</v>
      </c>
    </row>
    <row r="28" spans="1:15" ht="52.5" customHeight="1" x14ac:dyDescent="0.2">
      <c r="A28" s="12" t="s">
        <v>25</v>
      </c>
      <c r="B28" s="20" t="s">
        <v>69</v>
      </c>
      <c r="L28">
        <v>0.164238</v>
      </c>
      <c r="M28">
        <v>1037.28</v>
      </c>
      <c r="O28">
        <v>0.59963</v>
      </c>
    </row>
    <row r="29" spans="1:15" x14ac:dyDescent="0.2">
      <c r="A29" s="21"/>
      <c r="B29" s="20"/>
      <c r="L29">
        <v>0.20479700000000001</v>
      </c>
      <c r="M29">
        <v>1232.01</v>
      </c>
      <c r="O29">
        <v>0.65954000000000002</v>
      </c>
    </row>
    <row r="30" spans="1:15" ht="32" x14ac:dyDescent="0.2">
      <c r="B30" s="17" t="s">
        <v>70</v>
      </c>
      <c r="L30">
        <v>0.219579</v>
      </c>
      <c r="M30">
        <v>943.02</v>
      </c>
      <c r="O30">
        <v>0.76709000000000005</v>
      </c>
    </row>
    <row r="31" spans="1:15" x14ac:dyDescent="0.2">
      <c r="L31">
        <v>0.235237</v>
      </c>
      <c r="M31">
        <v>1590.08</v>
      </c>
      <c r="O31">
        <v>0.95247999999999999</v>
      </c>
    </row>
    <row r="32" spans="1:15" x14ac:dyDescent="0.2">
      <c r="L32">
        <v>0.24219299999999999</v>
      </c>
      <c r="M32">
        <v>1005.83</v>
      </c>
      <c r="O32">
        <v>0.16663</v>
      </c>
    </row>
    <row r="33" spans="12:15" x14ac:dyDescent="0.2">
      <c r="L33">
        <v>0.24457799999999999</v>
      </c>
      <c r="M33">
        <v>1451.87</v>
      </c>
      <c r="O33">
        <v>0.24798000000000001</v>
      </c>
    </row>
    <row r="34" spans="12:15" x14ac:dyDescent="0.2">
      <c r="L34">
        <v>0.27588200000000002</v>
      </c>
      <c r="M34">
        <v>2620.36</v>
      </c>
      <c r="O34">
        <v>0.29213</v>
      </c>
    </row>
    <row r="35" spans="12:15" x14ac:dyDescent="0.2">
      <c r="L35">
        <v>0.28661500000000001</v>
      </c>
      <c r="M35">
        <v>861.32</v>
      </c>
      <c r="O35">
        <v>0.29757</v>
      </c>
    </row>
    <row r="36" spans="12:15" x14ac:dyDescent="0.2">
      <c r="L36">
        <v>0.35153800000000002</v>
      </c>
      <c r="M36">
        <v>2978.41</v>
      </c>
      <c r="O36">
        <v>0.32149</v>
      </c>
    </row>
    <row r="37" spans="12:15" x14ac:dyDescent="0.2">
      <c r="L37">
        <v>0.37781100000000001</v>
      </c>
      <c r="M37">
        <v>716.78</v>
      </c>
      <c r="O37">
        <v>0.32712999999999998</v>
      </c>
    </row>
    <row r="38" spans="12:15" x14ac:dyDescent="0.2">
      <c r="L38">
        <v>0.39576</v>
      </c>
      <c r="M38">
        <v>892.68</v>
      </c>
      <c r="O38">
        <v>0.35017999999999999</v>
      </c>
    </row>
    <row r="39" spans="12:15" x14ac:dyDescent="0.2">
      <c r="L39">
        <v>0.471443</v>
      </c>
      <c r="M39">
        <v>1514.59</v>
      </c>
      <c r="O39">
        <v>0.37485000000000002</v>
      </c>
    </row>
    <row r="40" spans="12:15" x14ac:dyDescent="0.2">
      <c r="L40">
        <v>0.47609899999999999</v>
      </c>
      <c r="M40">
        <v>1300.99</v>
      </c>
      <c r="O40">
        <v>0.39722000000000002</v>
      </c>
    </row>
    <row r="41" spans="12:15" x14ac:dyDescent="0.2">
      <c r="L41">
        <v>0.48625600000000002</v>
      </c>
      <c r="M41">
        <v>1520.86</v>
      </c>
      <c r="O41">
        <v>0.41395999999999999</v>
      </c>
    </row>
    <row r="42" spans="12:15" x14ac:dyDescent="0.2">
      <c r="L42">
        <v>0.554925</v>
      </c>
      <c r="M42">
        <v>2155.34</v>
      </c>
      <c r="O42">
        <v>0.41826000000000002</v>
      </c>
    </row>
    <row r="43" spans="12:15" x14ac:dyDescent="0.2">
      <c r="L43">
        <v>0.64064900000000002</v>
      </c>
      <c r="M43">
        <v>1866.32</v>
      </c>
      <c r="O43">
        <v>0.47149999999999997</v>
      </c>
    </row>
    <row r="44" spans="12:15" x14ac:dyDescent="0.2">
      <c r="O44">
        <v>0.47993000000000002</v>
      </c>
    </row>
    <row r="45" spans="12:15" x14ac:dyDescent="0.2">
      <c r="O45">
        <v>0.51207000000000003</v>
      </c>
    </row>
    <row r="46" spans="12:15" x14ac:dyDescent="0.2">
      <c r="O46">
        <v>0.53595000000000004</v>
      </c>
    </row>
    <row r="47" spans="12:15" x14ac:dyDescent="0.2">
      <c r="O47">
        <v>0.81642000000000003</v>
      </c>
    </row>
    <row r="48" spans="12:15" x14ac:dyDescent="0.2">
      <c r="O48">
        <v>4.1930000000000002E-2</v>
      </c>
    </row>
    <row r="49" spans="15:15" x14ac:dyDescent="0.2">
      <c r="O49">
        <v>8.7169999999999997E-2</v>
      </c>
    </row>
    <row r="50" spans="15:15" x14ac:dyDescent="0.2">
      <c r="O50">
        <v>0.12144000000000001</v>
      </c>
    </row>
    <row r="51" spans="15:15" x14ac:dyDescent="0.2">
      <c r="O51">
        <v>0.17080000000000001</v>
      </c>
    </row>
    <row r="52" spans="15:15" x14ac:dyDescent="0.2">
      <c r="O52">
        <v>0.17902000000000001</v>
      </c>
    </row>
    <row r="53" spans="15:15" x14ac:dyDescent="0.2">
      <c r="O53">
        <v>0.21054999999999999</v>
      </c>
    </row>
    <row r="54" spans="15:15" x14ac:dyDescent="0.2">
      <c r="O54">
        <v>0.22563</v>
      </c>
    </row>
    <row r="55" spans="15:15" x14ac:dyDescent="0.2">
      <c r="O55">
        <v>0.22974</v>
      </c>
    </row>
    <row r="56" spans="15:15" x14ac:dyDescent="0.2">
      <c r="O56">
        <v>0.44085999999999997</v>
      </c>
    </row>
    <row r="57" spans="15:15" x14ac:dyDescent="0.2">
      <c r="O57">
        <v>0.73011000000000004</v>
      </c>
    </row>
    <row r="58" spans="15:15" x14ac:dyDescent="0.2">
      <c r="O58">
        <v>0.74929999999999997</v>
      </c>
    </row>
    <row r="59" spans="15:15" x14ac:dyDescent="0.2">
      <c r="O59">
        <v>0.76987000000000005</v>
      </c>
    </row>
    <row r="60" spans="15:15" x14ac:dyDescent="0.2">
      <c r="O60">
        <v>0.87680000000000002</v>
      </c>
    </row>
    <row r="61" spans="15:15" x14ac:dyDescent="0.2">
      <c r="O61">
        <v>0.91107000000000005</v>
      </c>
    </row>
    <row r="62" spans="15:15" x14ac:dyDescent="0.2">
      <c r="O62">
        <v>0.98784000000000005</v>
      </c>
    </row>
    <row r="63" spans="15:15" x14ac:dyDescent="0.2">
      <c r="O63">
        <v>1.0536399999999999</v>
      </c>
    </row>
    <row r="64" spans="15:15" x14ac:dyDescent="0.2">
      <c r="O64">
        <v>1.0742</v>
      </c>
    </row>
    <row r="65" spans="15:15" x14ac:dyDescent="0.2">
      <c r="O65">
        <v>1.1605700000000001</v>
      </c>
    </row>
    <row r="66" spans="15:15" x14ac:dyDescent="0.2">
      <c r="O66">
        <v>1.21814</v>
      </c>
    </row>
    <row r="67" spans="15:15" x14ac:dyDescent="0.2">
      <c r="O67">
        <v>1.2579</v>
      </c>
    </row>
    <row r="68" spans="15:15" x14ac:dyDescent="0.2">
      <c r="O68">
        <v>1.3141099999999999</v>
      </c>
    </row>
    <row r="69" spans="15:15" x14ac:dyDescent="0.2">
      <c r="O69">
        <v>1.61707</v>
      </c>
    </row>
    <row r="70" spans="15:15" x14ac:dyDescent="0.2">
      <c r="O70">
        <v>1.6718999999999999</v>
      </c>
    </row>
    <row r="71" spans="15:15" x14ac:dyDescent="0.2">
      <c r="O71">
        <v>3.5950000000000003E-2</v>
      </c>
    </row>
    <row r="72" spans="15:15" x14ac:dyDescent="0.2">
      <c r="O72">
        <v>4.444E-2</v>
      </c>
    </row>
    <row r="73" spans="15:15" x14ac:dyDescent="0.2">
      <c r="O73">
        <v>4.4929999999999998E-2</v>
      </c>
    </row>
    <row r="74" spans="15:15" x14ac:dyDescent="0.2">
      <c r="O74">
        <v>4.8619999999999997E-2</v>
      </c>
    </row>
    <row r="75" spans="15:15" x14ac:dyDescent="0.2">
      <c r="O75">
        <v>7.3800000000000004E-2</v>
      </c>
    </row>
    <row r="76" spans="15:15" x14ac:dyDescent="0.2">
      <c r="O76">
        <v>9.5320000000000002E-2</v>
      </c>
    </row>
    <row r="77" spans="15:15" x14ac:dyDescent="0.2">
      <c r="O77">
        <v>0.10833</v>
      </c>
    </row>
    <row r="78" spans="15:15" x14ac:dyDescent="0.2">
      <c r="O78">
        <v>0.12358</v>
      </c>
    </row>
    <row r="79" spans="15:15" x14ac:dyDescent="0.2">
      <c r="O79">
        <v>1.405E-2</v>
      </c>
    </row>
    <row r="80" spans="15:15" x14ac:dyDescent="0.2">
      <c r="O80">
        <v>1.6049999999999998E-2</v>
      </c>
    </row>
    <row r="81" spans="15:15" x14ac:dyDescent="0.2">
      <c r="O81">
        <v>0.13749</v>
      </c>
    </row>
    <row r="82" spans="15:15" x14ac:dyDescent="0.2">
      <c r="O82">
        <v>0.14605000000000001</v>
      </c>
    </row>
    <row r="83" spans="15:15" x14ac:dyDescent="0.2">
      <c r="O83">
        <v>0.15570000000000001</v>
      </c>
    </row>
    <row r="84" spans="15:15" x14ac:dyDescent="0.2">
      <c r="O84">
        <v>0.17161000000000001</v>
      </c>
    </row>
    <row r="85" spans="15:15" x14ac:dyDescent="0.2">
      <c r="O85">
        <v>0.18545</v>
      </c>
    </row>
    <row r="86" spans="15:15" x14ac:dyDescent="0.2">
      <c r="O86">
        <v>0.19961000000000001</v>
      </c>
    </row>
    <row r="87" spans="15:15" x14ac:dyDescent="0.2">
      <c r="O87">
        <v>0.36075000000000002</v>
      </c>
    </row>
    <row r="88" spans="15:15" x14ac:dyDescent="0.2">
      <c r="O88">
        <v>0.40827000000000002</v>
      </c>
    </row>
    <row r="89" spans="15:15" x14ac:dyDescent="0.2">
      <c r="O89">
        <v>0.44402000000000003</v>
      </c>
    </row>
    <row r="90" spans="15:15" x14ac:dyDescent="0.2">
      <c r="O90">
        <v>0.46961999999999998</v>
      </c>
    </row>
    <row r="91" spans="15:15" x14ac:dyDescent="0.2">
      <c r="O91">
        <v>0.49656</v>
      </c>
    </row>
    <row r="92" spans="15:15" x14ac:dyDescent="0.2">
      <c r="O92">
        <v>0.52895999999999999</v>
      </c>
    </row>
    <row r="93" spans="15:15" x14ac:dyDescent="0.2">
      <c r="O93">
        <v>0.73456999999999995</v>
      </c>
    </row>
    <row r="94" spans="15:15" x14ac:dyDescent="0.2">
      <c r="O94">
        <v>9.0429999999999996E-2</v>
      </c>
    </row>
    <row r="95" spans="15:15" x14ac:dyDescent="0.2">
      <c r="O95">
        <v>0.11086</v>
      </c>
    </row>
    <row r="96" spans="15:15" x14ac:dyDescent="0.2">
      <c r="O96">
        <v>0.11673</v>
      </c>
    </row>
    <row r="97" spans="15:15" x14ac:dyDescent="0.2">
      <c r="O97">
        <v>0.12365</v>
      </c>
    </row>
    <row r="98" spans="15:15" x14ac:dyDescent="0.2">
      <c r="O98">
        <v>0.13874</v>
      </c>
    </row>
    <row r="99" spans="15:15" x14ac:dyDescent="0.2">
      <c r="O99">
        <v>0.13986000000000001</v>
      </c>
    </row>
    <row r="100" spans="15:15" x14ac:dyDescent="0.2">
      <c r="O100">
        <v>0.14848</v>
      </c>
    </row>
    <row r="101" spans="15:15" x14ac:dyDescent="0.2">
      <c r="O101">
        <v>0.75822999999999996</v>
      </c>
    </row>
    <row r="102" spans="15:15" x14ac:dyDescent="0.2">
      <c r="O102">
        <v>0.95050999999999997</v>
      </c>
    </row>
    <row r="103" spans="15:15" x14ac:dyDescent="0.2">
      <c r="O103">
        <v>0.99614000000000003</v>
      </c>
    </row>
    <row r="104" spans="15:15" x14ac:dyDescent="0.2">
      <c r="O104">
        <v>1.00315</v>
      </c>
    </row>
    <row r="105" spans="15:15" x14ac:dyDescent="0.2">
      <c r="O105">
        <v>1.3748199999999999</v>
      </c>
    </row>
    <row r="106" spans="15:15" x14ac:dyDescent="0.2">
      <c r="O106">
        <v>1.5488599999999999</v>
      </c>
    </row>
    <row r="107" spans="15:15" x14ac:dyDescent="0.2">
      <c r="O107">
        <v>0.10014000000000001</v>
      </c>
    </row>
    <row r="108" spans="15:15" x14ac:dyDescent="0.2">
      <c r="O108">
        <v>0.10215</v>
      </c>
    </row>
    <row r="109" spans="15:15" x14ac:dyDescent="0.2">
      <c r="O109">
        <v>0.14815999999999999</v>
      </c>
    </row>
    <row r="110" spans="15:15" x14ac:dyDescent="0.2">
      <c r="O110">
        <v>0.17416000000000001</v>
      </c>
    </row>
    <row r="111" spans="15:15" x14ac:dyDescent="0.2">
      <c r="O111">
        <v>0.22417999999999999</v>
      </c>
    </row>
    <row r="112" spans="15:15" x14ac:dyDescent="0.2">
      <c r="O112">
        <v>0.24818000000000001</v>
      </c>
    </row>
    <row r="113" spans="15:15" x14ac:dyDescent="0.2">
      <c r="O113">
        <v>0.25285000000000002</v>
      </c>
    </row>
    <row r="114" spans="15:15" x14ac:dyDescent="0.2">
      <c r="O114">
        <v>0.25885000000000002</v>
      </c>
    </row>
    <row r="115" spans="15:15" x14ac:dyDescent="0.2">
      <c r="O115">
        <v>0.30286999999999997</v>
      </c>
    </row>
    <row r="116" spans="15:15" x14ac:dyDescent="0.2">
      <c r="O116">
        <v>0.40822999999999998</v>
      </c>
    </row>
    <row r="117" spans="15:15" x14ac:dyDescent="0.2">
      <c r="O117">
        <v>0.50824999999999998</v>
      </c>
    </row>
    <row r="118" spans="15:15" x14ac:dyDescent="0.2">
      <c r="O118">
        <v>0.53493000000000002</v>
      </c>
    </row>
    <row r="119" spans="15:15" x14ac:dyDescent="0.2">
      <c r="O119">
        <v>0.53759999999999997</v>
      </c>
    </row>
    <row r="120" spans="15:15" x14ac:dyDescent="0.2">
      <c r="O120">
        <v>0.56294</v>
      </c>
    </row>
    <row r="121" spans="15:15" x14ac:dyDescent="0.2">
      <c r="O121">
        <v>1.4919999999999999E-2</v>
      </c>
    </row>
    <row r="122" spans="15:15" x14ac:dyDescent="0.2">
      <c r="O122">
        <v>2.205E-2</v>
      </c>
    </row>
    <row r="123" spans="15:15" x14ac:dyDescent="0.2">
      <c r="O123">
        <v>3.0970000000000001E-2</v>
      </c>
    </row>
    <row r="124" spans="15:15" x14ac:dyDescent="0.2">
      <c r="O124">
        <v>7.7640000000000001E-2</v>
      </c>
    </row>
    <row r="125" spans="15:15" x14ac:dyDescent="0.2">
      <c r="O125">
        <v>0.12919</v>
      </c>
    </row>
    <row r="126" spans="15:15" x14ac:dyDescent="0.2">
      <c r="O126">
        <v>0.13721</v>
      </c>
    </row>
    <row r="127" spans="15:15" x14ac:dyDescent="0.2">
      <c r="O127">
        <v>0.13836999999999999</v>
      </c>
    </row>
    <row r="128" spans="15:15" x14ac:dyDescent="0.2">
      <c r="O128">
        <v>0.14212</v>
      </c>
    </row>
    <row r="129" spans="15:18" x14ac:dyDescent="0.2">
      <c r="O129">
        <v>0.16857</v>
      </c>
    </row>
    <row r="130" spans="15:18" x14ac:dyDescent="0.2">
      <c r="O130">
        <v>0.17619000000000001</v>
      </c>
    </row>
    <row r="131" spans="15:18" x14ac:dyDescent="0.2">
      <c r="O131">
        <v>0.20327999999999999</v>
      </c>
    </row>
    <row r="132" spans="15:18" x14ac:dyDescent="0.2">
      <c r="O132">
        <v>0.21356</v>
      </c>
    </row>
    <row r="133" spans="15:18" x14ac:dyDescent="0.2">
      <c r="O133">
        <v>0.21698999999999999</v>
      </c>
    </row>
    <row r="134" spans="15:18" x14ac:dyDescent="0.2">
      <c r="O134">
        <v>0.22963</v>
      </c>
    </row>
    <row r="135" spans="15:18" x14ac:dyDescent="0.2">
      <c r="O135">
        <v>0.24310999999999999</v>
      </c>
    </row>
    <row r="136" spans="15:18" x14ac:dyDescent="0.2">
      <c r="O136">
        <v>0.25363000000000002</v>
      </c>
    </row>
    <row r="137" spans="15:18" x14ac:dyDescent="0.2">
      <c r="R137">
        <v>0.27010000000000001</v>
      </c>
    </row>
    <row r="138" spans="15:18" x14ac:dyDescent="0.2">
      <c r="R138">
        <v>0.27865000000000001</v>
      </c>
    </row>
    <row r="139" spans="15:18" x14ac:dyDescent="0.2">
      <c r="R139">
        <v>0.3211</v>
      </c>
    </row>
    <row r="140" spans="15:18" x14ac:dyDescent="0.2">
      <c r="R140">
        <v>0.44924999999999998</v>
      </c>
    </row>
    <row r="141" spans="15:18" x14ac:dyDescent="0.2">
      <c r="R141">
        <v>0.65710999999999997</v>
      </c>
    </row>
    <row r="142" spans="15:18" x14ac:dyDescent="0.2">
      <c r="R142">
        <v>7.3699999999999998E-3</v>
      </c>
    </row>
    <row r="143" spans="15:18" x14ac:dyDescent="0.2">
      <c r="R143">
        <v>2.4750000000000001E-2</v>
      </c>
    </row>
    <row r="144" spans="15:18" x14ac:dyDescent="0.2">
      <c r="R144">
        <v>3.5810000000000002E-2</v>
      </c>
    </row>
    <row r="145" spans="18:18" x14ac:dyDescent="0.2">
      <c r="R145">
        <v>4.3700000000000003E-2</v>
      </c>
    </row>
    <row r="146" spans="18:18" x14ac:dyDescent="0.2">
      <c r="R146">
        <v>7.1080000000000004E-2</v>
      </c>
    </row>
    <row r="147" spans="18:18" x14ac:dyDescent="0.2">
      <c r="R147">
        <v>0.19728999999999999</v>
      </c>
    </row>
    <row r="148" spans="18:18" x14ac:dyDescent="0.2">
      <c r="R148">
        <v>0.29348000000000002</v>
      </c>
    </row>
    <row r="149" spans="18:18" x14ac:dyDescent="0.2">
      <c r="R149">
        <v>0.36247000000000001</v>
      </c>
    </row>
    <row r="150" spans="18:18" x14ac:dyDescent="0.2">
      <c r="R150">
        <v>0.37043999999999999</v>
      </c>
    </row>
    <row r="151" spans="18:18" x14ac:dyDescent="0.2">
      <c r="R151">
        <v>0.39895999999999998</v>
      </c>
    </row>
    <row r="152" spans="18:18" x14ac:dyDescent="0.2">
      <c r="R152">
        <v>0.50046000000000002</v>
      </c>
    </row>
    <row r="153" spans="18:18" x14ac:dyDescent="0.2">
      <c r="R153">
        <v>0.51505999999999996</v>
      </c>
    </row>
    <row r="154" spans="18:18" x14ac:dyDescent="0.2">
      <c r="R154">
        <v>0.51903999999999995</v>
      </c>
    </row>
    <row r="155" spans="18:18" x14ac:dyDescent="0.2">
      <c r="R155">
        <v>0.68977999999999995</v>
      </c>
    </row>
    <row r="156" spans="18:18" x14ac:dyDescent="0.2">
      <c r="R156">
        <v>0.79298000000000002</v>
      </c>
    </row>
    <row r="157" spans="18:18" x14ac:dyDescent="0.2">
      <c r="R157">
        <v>0.80298000000000003</v>
      </c>
    </row>
    <row r="158" spans="18:18" x14ac:dyDescent="0.2">
      <c r="R158">
        <v>0.81930999999999998</v>
      </c>
    </row>
    <row r="159" spans="18:18" x14ac:dyDescent="0.2">
      <c r="R159">
        <v>0.89354999999999996</v>
      </c>
    </row>
    <row r="160" spans="18:18" x14ac:dyDescent="0.2">
      <c r="R160">
        <v>0.94198999999999999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2025-03-26T20:48:44Z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